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план учебного процесса" sheetId="1" r:id="rId1"/>
    <sheet name="график учебного процесса" sheetId="2" r:id="rId2"/>
    <sheet name="Лист3" sheetId="3" r:id="rId3"/>
  </sheets>
  <definedNames>
    <definedName name="_xlnm.Print_Area" localSheetId="1">'график учебного процесса'!$A$1:$BO$39</definedName>
    <definedName name="_xlnm.Print_Area" localSheetId="0">'план учебного процесса'!$A$1:$S$96</definedName>
  </definedNames>
  <calcPr fullCalcOnLoad="1"/>
</workbook>
</file>

<file path=xl/sharedStrings.xml><?xml version="1.0" encoding="utf-8"?>
<sst xmlns="http://schemas.openxmlformats.org/spreadsheetml/2006/main" count="727" uniqueCount="299">
  <si>
    <t>Индекс</t>
  </si>
  <si>
    <t>Максимальная</t>
  </si>
  <si>
    <t>Самостоятельная работа</t>
  </si>
  <si>
    <t>Всего занятий</t>
  </si>
  <si>
    <t>лекций</t>
  </si>
  <si>
    <t>1 курс</t>
  </si>
  <si>
    <t>2 курс</t>
  </si>
  <si>
    <t>3 курс</t>
  </si>
  <si>
    <t>4 курс</t>
  </si>
  <si>
    <t>Иностранный язык</t>
  </si>
  <si>
    <t>История</t>
  </si>
  <si>
    <t>Химия</t>
  </si>
  <si>
    <t>Биология</t>
  </si>
  <si>
    <t>Физическая культура</t>
  </si>
  <si>
    <t>ОБЖ</t>
  </si>
  <si>
    <t>Математика</t>
  </si>
  <si>
    <t>Физика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</si>
  <si>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</si>
  <si>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</si>
  <si>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</si>
  <si>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</si>
  <si>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</si>
  <si>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</si>
  <si>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ОГСЭ.04</t>
  </si>
  <si>
    <t>ЕН.00</t>
  </si>
  <si>
    <t xml:space="preserve">Математический и общий естественнонаучный цикл </t>
  </si>
  <si>
    <t>ЕН.01</t>
  </si>
  <si>
    <t>ЕН.02</t>
  </si>
  <si>
    <t>Экологические основы природопользования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</si>
  <si>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</si>
  <si>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</si>
  <si>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</si>
  <si>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</si>
  <si>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ОП.01</t>
  </si>
  <si>
    <t>Инженерная графика</t>
  </si>
  <si>
    <t>ОП.02</t>
  </si>
  <si>
    <t>Техническая механика</t>
  </si>
  <si>
    <t>ОП.03</t>
  </si>
  <si>
    <t>Материаловедение</t>
  </si>
  <si>
    <t>ОП.04</t>
  </si>
  <si>
    <t>Электротехника и электронная техника</t>
  </si>
  <si>
    <t>ОП.05</t>
  </si>
  <si>
    <t>Основы гидравлики и теплотехники</t>
  </si>
  <si>
    <t>ОП.06</t>
  </si>
  <si>
    <t>Основы агрономии</t>
  </si>
  <si>
    <t>ОП.07</t>
  </si>
  <si>
    <t>ОП.08</t>
  </si>
  <si>
    <t>Информационные технологии в профессиональной деятельности</t>
  </si>
  <si>
    <t>ОП.09</t>
  </si>
  <si>
    <t>ОП.10</t>
  </si>
  <si>
    <t>ОП.11</t>
  </si>
  <si>
    <t>ОП.12</t>
  </si>
  <si>
    <t>Правовые основы профессиональной деятельности</t>
  </si>
  <si>
    <t>Охрана труда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</si>
  <si>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</si>
  <si>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</si>
  <si>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</si>
  <si>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</si>
  <si>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</si>
  <si>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</si>
  <si>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Подготовка тракторов, сельскохозяйственных машин и механизмов к работе</t>
  </si>
  <si>
    <t>ПМ.02</t>
  </si>
  <si>
    <t>Эксплуатация сельскохозяйственной техники</t>
  </si>
  <si>
    <t>МДК.02.01</t>
  </si>
  <si>
    <t>МДК.02.02</t>
  </si>
  <si>
    <t>Технологии механизированных работ в растениеводстве</t>
  </si>
  <si>
    <t>МДК.02.03</t>
  </si>
  <si>
    <t>Технологии механизированных работ в животноводстве</t>
  </si>
  <si>
    <t>ПМ.03</t>
  </si>
  <si>
    <t>МДК.03.01</t>
  </si>
  <si>
    <t>Технологические процессы ремонтного производства</t>
  </si>
  <si>
    <t>ПМ.04</t>
  </si>
  <si>
    <t>МДК.04.01</t>
  </si>
  <si>
    <t>ПМ.05</t>
  </si>
  <si>
    <t>МДК.05.01</t>
  </si>
  <si>
    <t>Современные технологические процессы, оборудование и техника в сельскохозяйственном производстве</t>
  </si>
  <si>
    <t>К.00</t>
  </si>
  <si>
    <t>Консультации*</t>
  </si>
  <si>
    <t>ПДП</t>
  </si>
  <si>
    <t>ГИА</t>
  </si>
  <si>
    <t>УП.01</t>
  </si>
  <si>
    <t>ПП.01</t>
  </si>
  <si>
    <t>Учебная практика</t>
  </si>
  <si>
    <t>Производственная практика (по профилю специальности)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</si>
  <si>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</si>
  <si>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</si>
  <si>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</si>
  <si>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</si>
  <si>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</si>
  <si>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</si>
  <si>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</si>
  <si>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</si>
  <si>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t>Метрология, стандартизация и подтверждение качества</t>
  </si>
  <si>
    <t>Основы экономики, менеджмента и маркетинга</t>
  </si>
  <si>
    <t>ОП.13</t>
  </si>
  <si>
    <t>Подготовка машин, механизмов, установок, приспособлений к работе, комплектование сборочных единиц</t>
  </si>
  <si>
    <t xml:space="preserve">Назначение и общее устройство тракторов, автомобилей, сельскохозяйственных машин </t>
  </si>
  <si>
    <t>Техническое обслуживание и диагностирование неисправностей сельскохозяйственных машин и механизмов;  ремонт отдельных деталей и узлов</t>
  </si>
  <si>
    <t>Система технического обслуживания и ремонта сельскохозяйственных машин и механизмов</t>
  </si>
  <si>
    <t>МДК.03.02</t>
  </si>
  <si>
    <t>курсы</t>
  </si>
  <si>
    <t>сентябрь</t>
  </si>
  <si>
    <t>1-7</t>
  </si>
  <si>
    <t>8-14</t>
  </si>
  <si>
    <t>15-21</t>
  </si>
  <si>
    <t>29.09-5.10</t>
  </si>
  <si>
    <t>октябрь</t>
  </si>
  <si>
    <t>6-12</t>
  </si>
  <si>
    <t>13-19</t>
  </si>
  <si>
    <t>20-26</t>
  </si>
  <si>
    <t>27.10-2.11</t>
  </si>
  <si>
    <t>ноябрь</t>
  </si>
  <si>
    <t>3-9</t>
  </si>
  <si>
    <t>10-16</t>
  </si>
  <si>
    <t>17-23</t>
  </si>
  <si>
    <t>24-30</t>
  </si>
  <si>
    <t>декабрь</t>
  </si>
  <si>
    <t>22-28</t>
  </si>
  <si>
    <t>29.12-4.01</t>
  </si>
  <si>
    <t>январь</t>
  </si>
  <si>
    <t>5-11</t>
  </si>
  <si>
    <t>12-18</t>
  </si>
  <si>
    <t>19-25</t>
  </si>
  <si>
    <t>26.01-1.02</t>
  </si>
  <si>
    <t>февраль</t>
  </si>
  <si>
    <t>2-8</t>
  </si>
  <si>
    <t>8-15</t>
  </si>
  <si>
    <t>16-22</t>
  </si>
  <si>
    <t>23.02-1.03</t>
  </si>
  <si>
    <t>март</t>
  </si>
  <si>
    <t>9-15</t>
  </si>
  <si>
    <t>23-29</t>
  </si>
  <si>
    <t>30.03-5.04</t>
  </si>
  <si>
    <t>апрель</t>
  </si>
  <si>
    <t>27.04-3.05</t>
  </si>
  <si>
    <t>май</t>
  </si>
  <si>
    <t>4-10</t>
  </si>
  <si>
    <t>11-17</t>
  </si>
  <si>
    <t>18-24</t>
  </si>
  <si>
    <t>25-31</t>
  </si>
  <si>
    <t>июнь</t>
  </si>
  <si>
    <t>29.06-5.07</t>
  </si>
  <si>
    <t>июль</t>
  </si>
  <si>
    <t>27.07-2.08</t>
  </si>
  <si>
    <t>август</t>
  </si>
  <si>
    <t>24-31</t>
  </si>
  <si>
    <t>График учебного процесса</t>
  </si>
  <si>
    <t>теоретич. Обучение</t>
  </si>
  <si>
    <t>недель</t>
  </si>
  <si>
    <t>часов</t>
  </si>
  <si>
    <t>учебная практика</t>
  </si>
  <si>
    <t>подготовка к гос. (итоговой) аттестации</t>
  </si>
  <si>
    <t>государственная (итоговая) аттестация</t>
  </si>
  <si>
    <t>всего недель</t>
  </si>
  <si>
    <t>каникулы, нед.</t>
  </si>
  <si>
    <t>производственная практика (по профилю)</t>
  </si>
  <si>
    <t>производственная практика (преддипломная)</t>
  </si>
  <si>
    <t>1</t>
  </si>
  <si>
    <t>2</t>
  </si>
  <si>
    <t>3</t>
  </si>
  <si>
    <t>итого</t>
  </si>
  <si>
    <t>Сводные данные по бюджету времени</t>
  </si>
  <si>
    <t>Теоретическое обучение</t>
  </si>
  <si>
    <t>У</t>
  </si>
  <si>
    <t>П</t>
  </si>
  <si>
    <t>Р</t>
  </si>
  <si>
    <t>Промежуточная аттестация</t>
  </si>
  <si>
    <t>Подготовка к государственной (итоговой) аттестации</t>
  </si>
  <si>
    <t>Государственная (итоговая) аттестация</t>
  </si>
  <si>
    <t>каникулы</t>
  </si>
  <si>
    <t>::</t>
  </si>
  <si>
    <t>Э</t>
  </si>
  <si>
    <t>*</t>
  </si>
  <si>
    <t>0</t>
  </si>
  <si>
    <t>Условные обозначения</t>
  </si>
  <si>
    <t>ОП.14</t>
  </si>
  <si>
    <t>Основы здорового образа жизни</t>
  </si>
  <si>
    <t>Деловой этикет</t>
  </si>
  <si>
    <t>ПМ.06</t>
  </si>
  <si>
    <t>УП.06</t>
  </si>
  <si>
    <t>ПП.06</t>
  </si>
  <si>
    <t>Всего</t>
  </si>
  <si>
    <t>$</t>
  </si>
  <si>
    <t>МДК.06.01</t>
  </si>
  <si>
    <t>Учебной практики</t>
  </si>
  <si>
    <t>Производственной практики (по профилю специальности)</t>
  </si>
  <si>
    <t>Производственной практики (преддипломной)</t>
  </si>
  <si>
    <t>Экзаменов</t>
  </si>
  <si>
    <t>всего</t>
  </si>
  <si>
    <t>4 нед.</t>
  </si>
  <si>
    <t>2 нед.</t>
  </si>
  <si>
    <t>резерв времени</t>
  </si>
  <si>
    <t>39</t>
  </si>
  <si>
    <t>1404</t>
  </si>
  <si>
    <t>1224</t>
  </si>
  <si>
    <t>34</t>
  </si>
  <si>
    <t>26</t>
  </si>
  <si>
    <t>936</t>
  </si>
  <si>
    <t>20</t>
  </si>
  <si>
    <t>720</t>
  </si>
  <si>
    <t>4284</t>
  </si>
  <si>
    <t>119</t>
  </si>
  <si>
    <t>8</t>
  </si>
  <si>
    <t>6</t>
  </si>
  <si>
    <t>7</t>
  </si>
  <si>
    <t>4</t>
  </si>
  <si>
    <t>5</t>
  </si>
  <si>
    <t>10</t>
  </si>
  <si>
    <t>52</t>
  </si>
  <si>
    <t>15</t>
  </si>
  <si>
    <t>14</t>
  </si>
  <si>
    <t>экзаменов</t>
  </si>
  <si>
    <t>11</t>
  </si>
  <si>
    <t>6 нед.</t>
  </si>
  <si>
    <t>Подготовка выпускной квалификационной работы</t>
  </si>
  <si>
    <t>Защита выпускной квалификационной работы</t>
  </si>
  <si>
    <t>ГИА.01</t>
  </si>
  <si>
    <t>ГИА.02</t>
  </si>
  <si>
    <t>21</t>
  </si>
  <si>
    <t>Общеобразовательный цикл</t>
  </si>
  <si>
    <t>Дисциплин и МДК</t>
  </si>
  <si>
    <t>Комплектование машинно-тракторного агрегата для выполнения сельскохозяйственных работ</t>
  </si>
  <si>
    <t>Управление работами машинно-тракторного парка сельскохозяйственного предприятия</t>
  </si>
  <si>
    <t>Управление структурным подразделением организации (предприятия)</t>
  </si>
  <si>
    <t>Производственная практика (преддипломная)</t>
  </si>
  <si>
    <t>Наименование циклов, дисциплин, профессиональныз модулей, МДК, практик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</si>
  <si>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</si>
  <si>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</si>
  <si>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в т. ч.</t>
  </si>
  <si>
    <t>лаб. И практич. Занятий, вкл. Семинар</t>
  </si>
  <si>
    <t>Курсовых арбот (проектов)</t>
  </si>
  <si>
    <t>1 сем.   17 нед.</t>
  </si>
  <si>
    <t>2 сем.   22 нед.</t>
  </si>
  <si>
    <t>Обязательная нагрузка обучающихся (час.)</t>
  </si>
  <si>
    <t>43</t>
  </si>
  <si>
    <t>199</t>
  </si>
  <si>
    <t>12</t>
  </si>
  <si>
    <r>
      <t xml:space="preserve">3 сем.    16 нед. </t>
    </r>
    <r>
      <rPr>
        <b/>
        <sz val="8"/>
        <color indexed="8"/>
        <rFont val="Times New Roman"/>
        <family val="1"/>
      </rPr>
      <t>(аудиторная)</t>
    </r>
  </si>
  <si>
    <r>
      <t xml:space="preserve">4 сем.     18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5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</si>
  <si>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5 сем.     12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</si>
  <si>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6 сем.     14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10 нед. </t>
    </r>
    <r>
      <rPr>
        <b/>
        <sz val="8"/>
        <color indexed="8"/>
        <rFont val="Times New Roman"/>
        <family val="1"/>
      </rPr>
      <t xml:space="preserve">(практика) </t>
    </r>
    <r>
      <rPr>
        <b/>
        <sz val="11"/>
        <color indexed="8"/>
        <rFont val="Times New Roman"/>
        <family val="1"/>
      </rPr>
      <t xml:space="preserve">  </t>
    </r>
  </si>
  <si>
    <r>
      <t xml:space="preserve">7 сем.     12 нед.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</si>
  <si>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8 сем.        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6 нед.</t>
    </r>
    <r>
      <rPr>
        <b/>
        <sz val="8"/>
        <color indexed="8"/>
        <rFont val="Times New Roman"/>
        <family val="1"/>
      </rPr>
      <t xml:space="preserve"> (практика)   </t>
    </r>
  </si>
  <si>
    <t>16</t>
  </si>
  <si>
    <t>Зачетов (без физической культуры)</t>
  </si>
  <si>
    <t>промежуточная аттестация</t>
  </si>
  <si>
    <t xml:space="preserve">Выполнение нормативно-правовых доукументов, регулирующих отношение сфере дорожного движения и основ управления транспортным средством </t>
  </si>
  <si>
    <t>Основы зоотехнии</t>
  </si>
  <si>
    <t>4*</t>
  </si>
  <si>
    <t>6*</t>
  </si>
  <si>
    <t>8*</t>
  </si>
  <si>
    <t>диф. зачетов</t>
  </si>
  <si>
    <t>Формы промежуточной аттестации</t>
  </si>
  <si>
    <t>Диф. Зачетов (без физической культуры)</t>
  </si>
  <si>
    <t>18</t>
  </si>
  <si>
    <t>ОБЩИЕ УЧЕБНЫЕ ДИСЦИПЛИНЫ</t>
  </si>
  <si>
    <t>ОП.15</t>
  </si>
  <si>
    <t>ОП.16</t>
  </si>
  <si>
    <t>Основы предпринимательства</t>
  </si>
  <si>
    <t>ОУДБ.01</t>
  </si>
  <si>
    <t>ОУДБ.02</t>
  </si>
  <si>
    <t>ОУДБ.05</t>
  </si>
  <si>
    <t>ОУДБ.06</t>
  </si>
  <si>
    <t>УЧЕБНЫЕ ДИСЦИПЛИНЫ ПО ВЫБОРУ ИЗ ОБЯЗАТЕЛЬНЫХ ПРЕДМЕТНЫХ ОБЛАСТЕЙ</t>
  </si>
  <si>
    <t>ОУД. 0.00</t>
  </si>
  <si>
    <t xml:space="preserve">Информатика </t>
  </si>
  <si>
    <t>ОУДП.08</t>
  </si>
  <si>
    <t>ОУДБ.10</t>
  </si>
  <si>
    <t>География</t>
  </si>
  <si>
    <t>ДОПОЛНИТЕЛЬНЫЕ ПРЕДЛАГАЕМЫЕ УЧЕБНЫЕ ДИСЦИПЛИНЫ</t>
  </si>
  <si>
    <t>УД. 01</t>
  </si>
  <si>
    <t>УД.02</t>
  </si>
  <si>
    <t>Культурология</t>
  </si>
  <si>
    <t>Русский язык и культура речи</t>
  </si>
  <si>
    <t>Выполнение работ по одной или нескольким профессиям рабочих, должностям служащих: 11442 Водитель автомобиля; 19205 Тракторист - машинист сельскохозяйственного производства</t>
  </si>
  <si>
    <t>зачетов</t>
  </si>
  <si>
    <t>8к</t>
  </si>
  <si>
    <r>
      <t xml:space="preserve"> </t>
    </r>
    <r>
      <rPr>
        <sz val="8"/>
        <color indexed="8"/>
        <rFont val="Times New Roman"/>
        <family val="1"/>
      </rPr>
      <t>* Консультации на учебную группу определяется из расчета  4 консультации на студента                                                   **Экзамен по вождению автотранспортного средства в образовательном учреждении проводится зачет часов, отведенных на вождение (1 час).
***Вождение автомобиля категории «С» проводится вне сетки учебного времени в объеме 72 часов, из них: 6 часов на автотренажере. При отсутствии автотренажера - 72 часов на транспортном средстве. Кроме того на  переподготовку водителей на категорию «В»  дополнительно отводится 26 часов. 
****Экзамен по вождению трактора и комбайна в образовательном учреждении проводится за счет часов, отведенных на вождение (1 час)
*****Вождение трактора и комбайна проводится вне сетки учебного времени в объеме 15 часов на каждую категорию: «В», «С» и «Е».
 ******Дополнительно вне сетки часов предусмотрены занятия по физической культуре в количестве 2 часа в неделю.
   6 * - экзамен квалификационный                                                          
Государственная (итоговая) аттестация -защта выпускной квалификационной работы
1. Программа базовой  подготовки 
1.1. Подготовка выпускной квалификационной работы 
1.2. Защита выпускной квалификационной работы                                                                                                                           Военные сборы после третьего курса.
8к - диф. зачет комплексный</t>
    </r>
  </si>
  <si>
    <t>38</t>
  </si>
  <si>
    <t>22</t>
  </si>
  <si>
    <t>3. План учебного процесса</t>
  </si>
  <si>
    <t>2. График учебного процесса</t>
  </si>
  <si>
    <t>ОУДБ.03</t>
  </si>
  <si>
    <t>ОУДП.04</t>
  </si>
  <si>
    <t>ОУДБ.07</t>
  </si>
  <si>
    <t>ОУДП.09</t>
  </si>
  <si>
    <t>ОУДБ.11</t>
  </si>
  <si>
    <t>ОУДБ.12</t>
  </si>
  <si>
    <t>ОУДБ.13</t>
  </si>
  <si>
    <t>ОУДБ.14</t>
  </si>
  <si>
    <t>Литература</t>
  </si>
  <si>
    <t xml:space="preserve">Русский язык </t>
  </si>
  <si>
    <t>ОП.17</t>
  </si>
  <si>
    <t>Основы финансовой грамотности</t>
  </si>
  <si>
    <t>6к</t>
  </si>
  <si>
    <t>ОУДБ.15</t>
  </si>
  <si>
    <t>Астрономия</t>
  </si>
  <si>
    <t>Обществознание</t>
  </si>
  <si>
    <t>Родной язык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</si>
</sst>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textRotation="90"/>
    </xf>
    <xf numFmtId="49" fontId="6" fillId="0" borderId="10" xfId="0" applyNumberFormat="1" applyFont="1" applyBorder="1" applyAlignment="1">
      <alignment textRotation="90"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vertical="center"/>
    </xf>
    <xf numFmtId="0" fontId="48" fillId="0" borderId="0" xfId="0" applyFont="1" applyAlignment="1">
      <alignment/>
    </xf>
    <xf numFmtId="0" fontId="12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2" fillId="0" borderId="0" xfId="0" applyFont="1" applyAlignment="1">
      <alignment/>
    </xf>
    <xf numFmtId="49" fontId="48" fillId="0" borderId="0" xfId="0" applyNumberFormat="1" applyFont="1" applyAlignment="1">
      <alignment textRotation="90"/>
    </xf>
    <xf numFmtId="49" fontId="48" fillId="0" borderId="0" xfId="0" applyNumberFormat="1" applyFont="1" applyAlignment="1">
      <alignment/>
    </xf>
    <xf numFmtId="49" fontId="7" fillId="0" borderId="10" xfId="0" applyNumberFormat="1" applyFont="1" applyBorder="1" applyAlignment="1">
      <alignment textRotation="90"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12" fillId="0" borderId="10" xfId="0" applyNumberFormat="1" applyFont="1" applyBorder="1" applyAlignment="1">
      <alignment/>
    </xf>
    <xf numFmtId="49" fontId="48" fillId="0" borderId="0" xfId="0" applyNumberFormat="1" applyFont="1" applyAlignment="1">
      <alignment/>
    </xf>
    <xf numFmtId="49" fontId="12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textRotation="90"/>
    </xf>
    <xf numFmtId="0" fontId="49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vertical="top"/>
    </xf>
    <xf numFmtId="0" fontId="12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3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34" borderId="0" xfId="0" applyFill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textRotation="90"/>
    </xf>
    <xf numFmtId="49" fontId="6" fillId="0" borderId="10" xfId="0" applyNumberFormat="1" applyFont="1" applyBorder="1" applyAlignment="1">
      <alignment horizontal="center" textRotation="90" wrapText="1"/>
    </xf>
    <xf numFmtId="0" fontId="7" fillId="0" borderId="19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7" fillId="0" borderId="18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textRotation="90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textRotation="90"/>
    </xf>
    <xf numFmtId="49" fontId="7" fillId="0" borderId="17" xfId="0" applyNumberFormat="1" applyFont="1" applyBorder="1" applyAlignment="1">
      <alignment horizontal="center" vertical="center" textRotation="90"/>
    </xf>
    <xf numFmtId="49" fontId="7" fillId="0" borderId="33" xfId="0" applyNumberFormat="1" applyFont="1" applyBorder="1" applyAlignment="1">
      <alignment horizontal="center" textRotation="90" wrapText="1"/>
    </xf>
    <xf numFmtId="49" fontId="7" fillId="0" borderId="35" xfId="0" applyNumberFormat="1" applyFont="1" applyBorder="1" applyAlignment="1">
      <alignment horizontal="center" textRotation="90" wrapText="1"/>
    </xf>
    <xf numFmtId="49" fontId="7" fillId="0" borderId="10" xfId="0" applyNumberFormat="1" applyFont="1" applyBorder="1" applyAlignment="1">
      <alignment horizontal="center" textRotation="90" wrapText="1"/>
    </xf>
    <xf numFmtId="49" fontId="48" fillId="0" borderId="10" xfId="0" applyNumberFormat="1" applyFont="1" applyBorder="1" applyAlignment="1">
      <alignment horizontal="left"/>
    </xf>
    <xf numFmtId="49" fontId="48" fillId="0" borderId="33" xfId="0" applyNumberFormat="1" applyFont="1" applyBorder="1" applyAlignment="1">
      <alignment horizontal="left"/>
    </xf>
    <xf numFmtId="49" fontId="48" fillId="0" borderId="34" xfId="0" applyNumberFormat="1" applyFont="1" applyBorder="1" applyAlignment="1">
      <alignment horizontal="left"/>
    </xf>
    <xf numFmtId="49" fontId="48" fillId="0" borderId="35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view="pageBreakPreview" zoomScaleSheetLayoutView="100" zoomScalePageLayoutView="0" workbookViewId="0" topLeftCell="B1">
      <selection activeCell="P4" sqref="P4:Q4"/>
    </sheetView>
  </sheetViews>
  <sheetFormatPr defaultColWidth="9.140625" defaultRowHeight="15"/>
  <cols>
    <col min="1" max="1" width="11.140625" style="0" customWidth="1"/>
    <col min="2" max="2" width="27.8515625" style="0" customWidth="1"/>
    <col min="3" max="3" width="10.8515625" style="0" customWidth="1"/>
    <col min="4" max="5" width="9.421875" style="0" customWidth="1"/>
    <col min="7" max="7" width="8.28125" style="0" customWidth="1"/>
    <col min="14" max="14" width="10.57421875" style="0" customWidth="1"/>
    <col min="15" max="15" width="11.00390625" style="0" customWidth="1"/>
    <col min="16" max="17" width="10.421875" style="0" customWidth="1"/>
    <col min="18" max="18" width="10.7109375" style="0" customWidth="1"/>
    <col min="19" max="19" width="10.28125" style="0" customWidth="1"/>
  </cols>
  <sheetData>
    <row r="1" spans="1:19" s="56" customFormat="1" ht="49.5" customHeight="1">
      <c r="A1" s="118" t="s">
        <v>280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s="57" customFormat="1" ht="15" customHeight="1">
      <c r="A2" s="117" t="s">
        <v>0</v>
      </c>
      <c r="B2" s="116" t="s">
        <v>225</v>
      </c>
      <c r="C2" s="136" t="s">
        <v>252</v>
      </c>
      <c r="D2" s="137"/>
      <c r="E2" s="138"/>
      <c r="F2" s="135" t="s">
        <v>226</v>
      </c>
      <c r="G2" s="135"/>
      <c r="H2" s="135"/>
      <c r="I2" s="135"/>
      <c r="J2" s="135"/>
      <c r="K2" s="135"/>
      <c r="L2" s="135" t="s">
        <v>227</v>
      </c>
      <c r="M2" s="135"/>
      <c r="N2" s="135"/>
      <c r="O2" s="135"/>
      <c r="P2" s="135"/>
      <c r="Q2" s="135"/>
      <c r="R2" s="135"/>
      <c r="S2" s="135"/>
    </row>
    <row r="3" spans="1:19" s="57" customFormat="1" ht="15" customHeight="1">
      <c r="A3" s="117"/>
      <c r="B3" s="116"/>
      <c r="C3" s="139"/>
      <c r="D3" s="140"/>
      <c r="E3" s="141"/>
      <c r="F3" s="116" t="s">
        <v>1</v>
      </c>
      <c r="G3" s="116" t="s">
        <v>2</v>
      </c>
      <c r="H3" s="117" t="s">
        <v>233</v>
      </c>
      <c r="I3" s="117"/>
      <c r="J3" s="117"/>
      <c r="K3" s="117"/>
      <c r="L3" s="135"/>
      <c r="M3" s="135"/>
      <c r="N3" s="135"/>
      <c r="O3" s="135"/>
      <c r="P3" s="135"/>
      <c r="Q3" s="135"/>
      <c r="R3" s="135"/>
      <c r="S3" s="135"/>
    </row>
    <row r="4" spans="1:19" s="57" customFormat="1" ht="14.25" customHeight="1">
      <c r="A4" s="117"/>
      <c r="B4" s="116"/>
      <c r="C4" s="142"/>
      <c r="D4" s="143"/>
      <c r="E4" s="144"/>
      <c r="F4" s="116"/>
      <c r="G4" s="116"/>
      <c r="H4" s="116" t="s">
        <v>3</v>
      </c>
      <c r="I4" s="117" t="s">
        <v>228</v>
      </c>
      <c r="J4" s="117"/>
      <c r="K4" s="117"/>
      <c r="L4" s="116" t="s">
        <v>5</v>
      </c>
      <c r="M4" s="116"/>
      <c r="N4" s="116" t="s">
        <v>6</v>
      </c>
      <c r="O4" s="116"/>
      <c r="P4" s="145" t="s">
        <v>7</v>
      </c>
      <c r="Q4" s="145"/>
      <c r="R4" s="116" t="s">
        <v>8</v>
      </c>
      <c r="S4" s="116"/>
    </row>
    <row r="5" spans="1:19" s="58" customFormat="1" ht="109.5" customHeight="1">
      <c r="A5" s="117"/>
      <c r="B5" s="116"/>
      <c r="C5" s="37" t="s">
        <v>211</v>
      </c>
      <c r="D5" s="37" t="s">
        <v>251</v>
      </c>
      <c r="E5" s="37" t="s">
        <v>275</v>
      </c>
      <c r="F5" s="116"/>
      <c r="G5" s="116"/>
      <c r="H5" s="116"/>
      <c r="I5" s="61" t="s">
        <v>4</v>
      </c>
      <c r="J5" s="62" t="s">
        <v>229</v>
      </c>
      <c r="K5" s="62" t="s">
        <v>230</v>
      </c>
      <c r="L5" s="62" t="s">
        <v>231</v>
      </c>
      <c r="M5" s="62" t="s">
        <v>232</v>
      </c>
      <c r="N5" s="62" t="s">
        <v>237</v>
      </c>
      <c r="O5" s="62" t="s">
        <v>238</v>
      </c>
      <c r="P5" s="105" t="s">
        <v>239</v>
      </c>
      <c r="Q5" s="105" t="s">
        <v>240</v>
      </c>
      <c r="R5" s="62" t="s">
        <v>241</v>
      </c>
      <c r="S5" s="62" t="s">
        <v>242</v>
      </c>
    </row>
    <row r="6" spans="1:19" ht="15">
      <c r="A6" s="54">
        <v>1</v>
      </c>
      <c r="B6" s="54">
        <v>2</v>
      </c>
      <c r="C6" s="55" t="s">
        <v>159</v>
      </c>
      <c r="D6" s="55" t="s">
        <v>205</v>
      </c>
      <c r="E6" s="55" t="s">
        <v>206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106">
        <v>16</v>
      </c>
      <c r="Q6" s="106">
        <v>17</v>
      </c>
      <c r="R6" s="54">
        <v>18</v>
      </c>
      <c r="S6" s="54">
        <v>19</v>
      </c>
    </row>
    <row r="7" spans="1:19" ht="15">
      <c r="A7" s="3" t="s">
        <v>264</v>
      </c>
      <c r="B7" s="3" t="s">
        <v>219</v>
      </c>
      <c r="C7" s="25" t="s">
        <v>159</v>
      </c>
      <c r="D7" s="25" t="s">
        <v>207</v>
      </c>
      <c r="E7" s="25" t="s">
        <v>157</v>
      </c>
      <c r="F7" s="3">
        <f>SUM(F9:F27)</f>
        <v>2120</v>
      </c>
      <c r="G7" s="3">
        <f>SUM(G8:G27)</f>
        <v>716</v>
      </c>
      <c r="H7" s="3">
        <f>SUM(H8:H27)</f>
        <v>1404</v>
      </c>
      <c r="I7" s="3">
        <f>SUM(I9:I27)</f>
        <v>732</v>
      </c>
      <c r="J7" s="3">
        <f>SUM(J9:J27)</f>
        <v>672</v>
      </c>
      <c r="K7" s="3"/>
      <c r="L7" s="3">
        <f>SUM(L9:L26)</f>
        <v>542</v>
      </c>
      <c r="M7" s="3">
        <f>SUM(M9:M27)</f>
        <v>740</v>
      </c>
      <c r="N7" s="3">
        <f>SUM(N8:N27)</f>
        <v>50</v>
      </c>
      <c r="O7" s="3">
        <f>SUM(O8:O27)</f>
        <v>72</v>
      </c>
      <c r="P7" s="94"/>
      <c r="Q7" s="94"/>
      <c r="R7" s="3"/>
      <c r="S7" s="3"/>
    </row>
    <row r="8" spans="1:19" ht="29.25" customHeight="1">
      <c r="A8" s="3"/>
      <c r="B8" s="101" t="s">
        <v>255</v>
      </c>
      <c r="C8" s="25"/>
      <c r="D8" s="25"/>
      <c r="E8" s="25"/>
      <c r="F8" s="3"/>
      <c r="G8" s="3"/>
      <c r="H8" s="3"/>
      <c r="I8" s="3"/>
      <c r="J8" s="3"/>
      <c r="K8" s="3"/>
      <c r="L8" s="3"/>
      <c r="M8" s="3"/>
      <c r="N8" s="3"/>
      <c r="O8" s="3"/>
      <c r="P8" s="94"/>
      <c r="Q8" s="94"/>
      <c r="R8" s="3"/>
      <c r="S8" s="3"/>
    </row>
    <row r="9" spans="1:19" ht="15">
      <c r="A9" s="4" t="s">
        <v>259</v>
      </c>
      <c r="B9" s="4" t="s">
        <v>291</v>
      </c>
      <c r="C9" s="34">
        <v>2</v>
      </c>
      <c r="D9" s="27"/>
      <c r="E9" s="27"/>
      <c r="F9" s="2">
        <v>117</v>
      </c>
      <c r="G9" s="2">
        <v>39</v>
      </c>
      <c r="H9" s="2">
        <v>78</v>
      </c>
      <c r="I9" s="93">
        <v>40</v>
      </c>
      <c r="J9" s="93">
        <v>38</v>
      </c>
      <c r="K9" s="2"/>
      <c r="L9" s="22">
        <v>34</v>
      </c>
      <c r="M9" s="22">
        <v>44</v>
      </c>
      <c r="N9" s="22"/>
      <c r="O9" s="2"/>
      <c r="P9" s="93"/>
      <c r="Q9" s="93"/>
      <c r="R9" s="2"/>
      <c r="S9" s="2"/>
    </row>
    <row r="10" spans="1:19" ht="15">
      <c r="A10" s="4" t="s">
        <v>260</v>
      </c>
      <c r="B10" s="4" t="s">
        <v>290</v>
      </c>
      <c r="C10" s="34"/>
      <c r="D10" s="27" t="s">
        <v>158</v>
      </c>
      <c r="E10" s="27"/>
      <c r="F10" s="2">
        <v>175</v>
      </c>
      <c r="G10" s="2">
        <v>58</v>
      </c>
      <c r="H10" s="2">
        <v>117</v>
      </c>
      <c r="I10" s="93">
        <v>99</v>
      </c>
      <c r="J10" s="93">
        <v>18</v>
      </c>
      <c r="K10" s="2"/>
      <c r="L10" s="22">
        <v>51</v>
      </c>
      <c r="M10" s="22">
        <v>66</v>
      </c>
      <c r="N10" s="22"/>
      <c r="O10" s="2"/>
      <c r="P10" s="93"/>
      <c r="Q10" s="93"/>
      <c r="R10" s="2"/>
      <c r="S10" s="2"/>
    </row>
    <row r="11" spans="1:19" ht="15">
      <c r="A11" s="4" t="s">
        <v>282</v>
      </c>
      <c r="B11" s="4" t="s">
        <v>9</v>
      </c>
      <c r="C11" s="34"/>
      <c r="D11" s="27" t="s">
        <v>158</v>
      </c>
      <c r="E11" s="27"/>
      <c r="F11" s="2">
        <f aca="true" t="shared" si="0" ref="F11:F21">SUM(G11:H11)</f>
        <v>175</v>
      </c>
      <c r="G11" s="2">
        <v>58</v>
      </c>
      <c r="H11" s="2">
        <v>117</v>
      </c>
      <c r="I11" s="2">
        <v>6</v>
      </c>
      <c r="J11" s="2">
        <v>111</v>
      </c>
      <c r="K11" s="2"/>
      <c r="L11" s="22">
        <v>54</v>
      </c>
      <c r="M11" s="22">
        <v>63</v>
      </c>
      <c r="N11" s="22"/>
      <c r="O11" s="2"/>
      <c r="P11" s="93"/>
      <c r="Q11" s="93"/>
      <c r="R11" s="2"/>
      <c r="S11" s="2"/>
    </row>
    <row r="12" spans="1:19" ht="15">
      <c r="A12" s="4" t="s">
        <v>283</v>
      </c>
      <c r="B12" s="4" t="s">
        <v>15</v>
      </c>
      <c r="C12" s="34" t="s">
        <v>159</v>
      </c>
      <c r="D12" s="27"/>
      <c r="E12" s="27"/>
      <c r="F12" s="2">
        <f>SUM(G12:H12)</f>
        <v>335</v>
      </c>
      <c r="G12" s="2">
        <v>117</v>
      </c>
      <c r="H12" s="2">
        <v>218</v>
      </c>
      <c r="I12" s="2">
        <v>90</v>
      </c>
      <c r="J12" s="2">
        <v>128</v>
      </c>
      <c r="K12" s="93"/>
      <c r="L12" s="22">
        <v>60</v>
      </c>
      <c r="M12" s="22">
        <v>108</v>
      </c>
      <c r="N12" s="22">
        <v>50</v>
      </c>
      <c r="O12" s="93"/>
      <c r="P12" s="93"/>
      <c r="Q12" s="93"/>
      <c r="R12" s="2"/>
      <c r="S12" s="2"/>
    </row>
    <row r="13" spans="1:19" ht="15">
      <c r="A13" s="4" t="s">
        <v>261</v>
      </c>
      <c r="B13" s="4" t="s">
        <v>10</v>
      </c>
      <c r="C13" s="34"/>
      <c r="D13" s="27" t="s">
        <v>158</v>
      </c>
      <c r="E13" s="27"/>
      <c r="F13" s="2">
        <f t="shared" si="0"/>
        <v>175</v>
      </c>
      <c r="G13" s="2">
        <v>58</v>
      </c>
      <c r="H13" s="2">
        <f>SUM(L13:M13)</f>
        <v>117</v>
      </c>
      <c r="I13" s="2">
        <v>97</v>
      </c>
      <c r="J13" s="2">
        <v>20</v>
      </c>
      <c r="K13" s="2"/>
      <c r="L13" s="22">
        <v>51</v>
      </c>
      <c r="M13" s="22">
        <v>66</v>
      </c>
      <c r="N13" s="22"/>
      <c r="O13" s="2"/>
      <c r="P13" s="93"/>
      <c r="Q13" s="93"/>
      <c r="R13" s="2"/>
      <c r="S13" s="2"/>
    </row>
    <row r="14" spans="1:19" ht="15">
      <c r="A14" s="4" t="s">
        <v>262</v>
      </c>
      <c r="B14" s="4" t="s">
        <v>13</v>
      </c>
      <c r="C14" s="34"/>
      <c r="D14" s="27">
        <v>2</v>
      </c>
      <c r="E14" s="27"/>
      <c r="F14" s="2">
        <f>SUM(G14:H14)</f>
        <v>175</v>
      </c>
      <c r="G14" s="2">
        <v>58</v>
      </c>
      <c r="H14" s="2">
        <f>SUM(L14:M14)</f>
        <v>117</v>
      </c>
      <c r="I14" s="2">
        <v>5</v>
      </c>
      <c r="J14" s="2">
        <v>112</v>
      </c>
      <c r="K14" s="93"/>
      <c r="L14" s="22">
        <v>51</v>
      </c>
      <c r="M14" s="93">
        <v>66</v>
      </c>
      <c r="N14" s="93"/>
      <c r="O14" s="93"/>
      <c r="P14" s="93"/>
      <c r="Q14" s="93"/>
      <c r="R14" s="2"/>
      <c r="S14" s="2"/>
    </row>
    <row r="15" spans="1:19" ht="15">
      <c r="A15" s="4" t="s">
        <v>284</v>
      </c>
      <c r="B15" s="4" t="s">
        <v>14</v>
      </c>
      <c r="C15" s="34"/>
      <c r="D15" s="27">
        <v>2</v>
      </c>
      <c r="E15" s="27"/>
      <c r="F15" s="2">
        <f>SUM(G15:H15)</f>
        <v>105</v>
      </c>
      <c r="G15" s="2">
        <v>35</v>
      </c>
      <c r="H15" s="2">
        <f>SUM(L15:M15)</f>
        <v>70</v>
      </c>
      <c r="I15" s="2">
        <v>36</v>
      </c>
      <c r="J15" s="2">
        <v>34</v>
      </c>
      <c r="K15" s="93"/>
      <c r="L15" s="22">
        <v>34</v>
      </c>
      <c r="M15" s="93">
        <v>36</v>
      </c>
      <c r="N15" s="93"/>
      <c r="O15" s="93"/>
      <c r="P15" s="93"/>
      <c r="Q15" s="93"/>
      <c r="R15" s="2"/>
      <c r="S15" s="2"/>
    </row>
    <row r="16" spans="1:19" ht="51.75" customHeight="1">
      <c r="A16" s="4"/>
      <c r="B16" s="100" t="s">
        <v>263</v>
      </c>
      <c r="C16" s="34"/>
      <c r="D16" s="27"/>
      <c r="E16" s="27"/>
      <c r="F16" s="2"/>
      <c r="G16" s="2"/>
      <c r="H16" s="2"/>
      <c r="I16" s="2"/>
      <c r="J16" s="2"/>
      <c r="K16" s="2"/>
      <c r="L16" s="22"/>
      <c r="M16" s="2"/>
      <c r="N16" s="2"/>
      <c r="O16" s="2"/>
      <c r="P16" s="93"/>
      <c r="Q16" s="93"/>
      <c r="R16" s="2"/>
      <c r="S16" s="2"/>
    </row>
    <row r="17" spans="1:19" ht="30.75" customHeight="1">
      <c r="A17" s="4" t="s">
        <v>266</v>
      </c>
      <c r="B17" s="4" t="s">
        <v>265</v>
      </c>
      <c r="C17" s="34"/>
      <c r="D17" s="27" t="s">
        <v>158</v>
      </c>
      <c r="E17" s="27"/>
      <c r="F17" s="2">
        <f>SUM(G17:H17)</f>
        <v>150</v>
      </c>
      <c r="G17" s="2">
        <v>50</v>
      </c>
      <c r="H17" s="2">
        <f>SUM(L17:M17)</f>
        <v>100</v>
      </c>
      <c r="I17" s="2">
        <v>54</v>
      </c>
      <c r="J17" s="2">
        <v>46</v>
      </c>
      <c r="K17" s="93"/>
      <c r="L17" s="22">
        <v>40</v>
      </c>
      <c r="M17" s="93">
        <v>60</v>
      </c>
      <c r="N17" s="93"/>
      <c r="O17" s="93"/>
      <c r="P17" s="93"/>
      <c r="Q17" s="93"/>
      <c r="R17" s="2"/>
      <c r="S17" s="2"/>
    </row>
    <row r="18" spans="1:19" ht="15">
      <c r="A18" s="4" t="s">
        <v>285</v>
      </c>
      <c r="B18" s="4" t="s">
        <v>16</v>
      </c>
      <c r="C18" s="34" t="s">
        <v>158</v>
      </c>
      <c r="D18" s="27"/>
      <c r="E18" s="27"/>
      <c r="F18" s="2">
        <f t="shared" si="0"/>
        <v>161</v>
      </c>
      <c r="G18" s="2">
        <v>60</v>
      </c>
      <c r="H18" s="2">
        <f>SUM(L18:O18)</f>
        <v>101</v>
      </c>
      <c r="I18" s="2">
        <v>54</v>
      </c>
      <c r="J18" s="2">
        <v>47</v>
      </c>
      <c r="K18" s="93"/>
      <c r="L18" s="22">
        <v>31</v>
      </c>
      <c r="M18" s="93">
        <v>70</v>
      </c>
      <c r="N18" s="93"/>
      <c r="O18" s="93"/>
      <c r="P18" s="93"/>
      <c r="Q18" s="93"/>
      <c r="R18" s="2"/>
      <c r="S18" s="2"/>
    </row>
    <row r="19" spans="1:19" ht="15">
      <c r="A19" s="4" t="s">
        <v>267</v>
      </c>
      <c r="B19" s="21" t="s">
        <v>11</v>
      </c>
      <c r="C19" s="34"/>
      <c r="D19" s="27" t="s">
        <v>158</v>
      </c>
      <c r="E19" s="27"/>
      <c r="F19" s="2">
        <f t="shared" si="0"/>
        <v>117</v>
      </c>
      <c r="G19" s="2">
        <v>39</v>
      </c>
      <c r="H19" s="2">
        <f aca="true" t="shared" si="1" ref="H19:H24">SUM(L19:O19)</f>
        <v>78</v>
      </c>
      <c r="I19" s="2">
        <v>40</v>
      </c>
      <c r="J19" s="2">
        <v>38</v>
      </c>
      <c r="K19" s="93"/>
      <c r="L19" s="22">
        <v>30</v>
      </c>
      <c r="M19" s="93">
        <v>48</v>
      </c>
      <c r="N19" s="93"/>
      <c r="O19" s="93"/>
      <c r="P19" s="93"/>
      <c r="Q19" s="93"/>
      <c r="R19" s="2"/>
      <c r="S19" s="2"/>
    </row>
    <row r="20" spans="1:19" ht="15">
      <c r="A20" s="4" t="s">
        <v>286</v>
      </c>
      <c r="B20" s="4" t="s">
        <v>297</v>
      </c>
      <c r="C20" s="34"/>
      <c r="D20" s="27" t="s">
        <v>158</v>
      </c>
      <c r="E20" s="27"/>
      <c r="F20" s="2">
        <f>SUM(G20:H20)</f>
        <v>162</v>
      </c>
      <c r="G20" s="2">
        <v>54</v>
      </c>
      <c r="H20" s="2">
        <f t="shared" si="1"/>
        <v>108</v>
      </c>
      <c r="I20" s="2">
        <v>80</v>
      </c>
      <c r="J20" s="2">
        <v>28</v>
      </c>
      <c r="K20" s="2"/>
      <c r="L20" s="22">
        <v>34</v>
      </c>
      <c r="M20" s="2">
        <v>74</v>
      </c>
      <c r="N20" s="2"/>
      <c r="O20" s="2"/>
      <c r="P20" s="93"/>
      <c r="Q20" s="93"/>
      <c r="R20" s="2"/>
      <c r="S20" s="2"/>
    </row>
    <row r="21" spans="1:19" ht="15">
      <c r="A21" s="4" t="s">
        <v>287</v>
      </c>
      <c r="B21" s="4" t="s">
        <v>12</v>
      </c>
      <c r="C21" s="34"/>
      <c r="D21" s="27" t="s">
        <v>157</v>
      </c>
      <c r="E21" s="27"/>
      <c r="F21" s="2">
        <f t="shared" si="0"/>
        <v>54</v>
      </c>
      <c r="G21" s="2">
        <v>18</v>
      </c>
      <c r="H21" s="2">
        <f t="shared" si="1"/>
        <v>36</v>
      </c>
      <c r="I21" s="2">
        <v>26</v>
      </c>
      <c r="J21" s="2">
        <v>10</v>
      </c>
      <c r="K21" s="93"/>
      <c r="L21" s="22">
        <v>36</v>
      </c>
      <c r="M21" s="93"/>
      <c r="N21" s="93"/>
      <c r="O21" s="93"/>
      <c r="P21" s="93"/>
      <c r="Q21" s="93"/>
      <c r="R21" s="2"/>
      <c r="S21" s="2"/>
    </row>
    <row r="22" spans="1:19" ht="15">
      <c r="A22" s="4" t="s">
        <v>288</v>
      </c>
      <c r="B22" s="4" t="s">
        <v>268</v>
      </c>
      <c r="C22" s="34"/>
      <c r="D22" s="27" t="s">
        <v>157</v>
      </c>
      <c r="E22" s="27"/>
      <c r="F22" s="2">
        <f>SUM(G22:H22)</f>
        <v>54</v>
      </c>
      <c r="G22" s="2">
        <v>18</v>
      </c>
      <c r="H22" s="2">
        <f t="shared" si="1"/>
        <v>36</v>
      </c>
      <c r="I22" s="2">
        <v>26</v>
      </c>
      <c r="J22" s="2">
        <v>10</v>
      </c>
      <c r="K22" s="93"/>
      <c r="L22" s="22">
        <v>36</v>
      </c>
      <c r="M22" s="93"/>
      <c r="N22" s="93"/>
      <c r="O22" s="93"/>
      <c r="P22" s="93"/>
      <c r="Q22" s="93"/>
      <c r="R22" s="2"/>
      <c r="S22" s="2"/>
    </row>
    <row r="23" spans="1:19" ht="15">
      <c r="A23" s="4" t="s">
        <v>289</v>
      </c>
      <c r="B23" s="4" t="s">
        <v>298</v>
      </c>
      <c r="C23" s="34"/>
      <c r="D23" s="27" t="s">
        <v>205</v>
      </c>
      <c r="E23" s="27"/>
      <c r="F23" s="2">
        <f>SUM(G23:H23)</f>
        <v>54</v>
      </c>
      <c r="G23" s="2">
        <v>18</v>
      </c>
      <c r="H23" s="2">
        <f t="shared" si="1"/>
        <v>36</v>
      </c>
      <c r="I23" s="2">
        <v>26</v>
      </c>
      <c r="J23" s="2">
        <v>10</v>
      </c>
      <c r="K23" s="93"/>
      <c r="L23" s="22"/>
      <c r="M23" s="93"/>
      <c r="N23" s="93"/>
      <c r="O23" s="93">
        <v>36</v>
      </c>
      <c r="P23" s="93"/>
      <c r="Q23" s="93"/>
      <c r="R23" s="2"/>
      <c r="S23" s="2"/>
    </row>
    <row r="24" spans="1:19" ht="15">
      <c r="A24" s="4" t="s">
        <v>295</v>
      </c>
      <c r="B24" s="4" t="s">
        <v>296</v>
      </c>
      <c r="C24" s="34"/>
      <c r="D24" s="27" t="s">
        <v>205</v>
      </c>
      <c r="E24" s="27"/>
      <c r="F24" s="2">
        <f>SUM(G24:H24)</f>
        <v>54</v>
      </c>
      <c r="G24" s="2">
        <v>18</v>
      </c>
      <c r="H24" s="2">
        <f t="shared" si="1"/>
        <v>36</v>
      </c>
      <c r="I24" s="2">
        <v>24</v>
      </c>
      <c r="J24" s="2">
        <v>12</v>
      </c>
      <c r="K24" s="93"/>
      <c r="L24" s="93"/>
      <c r="M24" s="93"/>
      <c r="N24" s="93"/>
      <c r="O24" s="93">
        <v>36</v>
      </c>
      <c r="P24" s="93"/>
      <c r="Q24" s="93"/>
      <c r="R24" s="2"/>
      <c r="S24" s="2"/>
    </row>
    <row r="25" spans="1:19" ht="38.25">
      <c r="A25" s="4"/>
      <c r="B25" s="100" t="s">
        <v>269</v>
      </c>
      <c r="C25" s="34"/>
      <c r="D25" s="27"/>
      <c r="E25" s="27"/>
      <c r="F25" s="2"/>
      <c r="G25" s="2"/>
      <c r="H25" s="2"/>
      <c r="I25" s="2"/>
      <c r="J25" s="2"/>
      <c r="K25" s="93"/>
      <c r="L25" s="93"/>
      <c r="M25" s="93"/>
      <c r="N25" s="93"/>
      <c r="O25" s="93"/>
      <c r="P25" s="93"/>
      <c r="Q25" s="93"/>
      <c r="R25" s="2"/>
      <c r="S25" s="2"/>
    </row>
    <row r="26" spans="1:19" ht="15">
      <c r="A26" s="4" t="s">
        <v>270</v>
      </c>
      <c r="B26" s="4" t="s">
        <v>272</v>
      </c>
      <c r="C26" s="26"/>
      <c r="D26" s="27"/>
      <c r="E26" s="27" t="s">
        <v>158</v>
      </c>
      <c r="F26" s="2">
        <f>SUM(G26:H26)</f>
        <v>57</v>
      </c>
      <c r="G26" s="2">
        <v>18</v>
      </c>
      <c r="H26" s="2">
        <v>39</v>
      </c>
      <c r="I26" s="2">
        <v>29</v>
      </c>
      <c r="J26" s="2">
        <v>10</v>
      </c>
      <c r="K26" s="93"/>
      <c r="L26" s="93"/>
      <c r="M26" s="93">
        <v>39</v>
      </c>
      <c r="N26" s="93"/>
      <c r="O26" s="93"/>
      <c r="P26" s="93"/>
      <c r="Q26" s="93"/>
      <c r="R26" s="2"/>
      <c r="S26" s="2"/>
    </row>
    <row r="27" spans="1:19" ht="30">
      <c r="A27" s="4" t="s">
        <v>271</v>
      </c>
      <c r="B27" s="4" t="s">
        <v>273</v>
      </c>
      <c r="C27" s="34"/>
      <c r="D27" s="27"/>
      <c r="E27" s="27"/>
      <c r="F27" s="2"/>
      <c r="G27" s="2"/>
      <c r="H27" s="2"/>
      <c r="I27" s="2"/>
      <c r="J27" s="2"/>
      <c r="K27" s="93"/>
      <c r="L27" s="93"/>
      <c r="M27" s="93"/>
      <c r="N27" s="93"/>
      <c r="O27" s="93"/>
      <c r="P27" s="93"/>
      <c r="Q27" s="93"/>
      <c r="R27" s="2"/>
      <c r="S27" s="2"/>
    </row>
    <row r="28" spans="1:19" ht="45">
      <c r="A28" s="5" t="s">
        <v>17</v>
      </c>
      <c r="B28" s="5" t="s">
        <v>18</v>
      </c>
      <c r="C28" s="60" t="s">
        <v>173</v>
      </c>
      <c r="D28" s="25" t="s">
        <v>205</v>
      </c>
      <c r="E28" s="25" t="s">
        <v>173</v>
      </c>
      <c r="F28" s="3">
        <f>SUM(F29:F32)</f>
        <v>704</v>
      </c>
      <c r="G28" s="3">
        <f aca="true" t="shared" si="2" ref="G28:S28">SUM(G29:G32)</f>
        <v>208</v>
      </c>
      <c r="H28" s="3">
        <f t="shared" si="2"/>
        <v>496</v>
      </c>
      <c r="I28" s="3">
        <f t="shared" si="2"/>
        <v>88</v>
      </c>
      <c r="J28" s="3">
        <f t="shared" si="2"/>
        <v>408</v>
      </c>
      <c r="K28" s="3">
        <f t="shared" si="2"/>
        <v>0</v>
      </c>
      <c r="L28" s="3">
        <f t="shared" si="2"/>
        <v>0</v>
      </c>
      <c r="M28" s="3">
        <f t="shared" si="2"/>
        <v>0</v>
      </c>
      <c r="N28" s="3">
        <f t="shared" si="2"/>
        <v>80</v>
      </c>
      <c r="O28" s="3">
        <f t="shared" si="2"/>
        <v>138</v>
      </c>
      <c r="P28" s="94">
        <f t="shared" si="2"/>
        <v>108</v>
      </c>
      <c r="Q28" s="94">
        <f t="shared" si="2"/>
        <v>70</v>
      </c>
      <c r="R28" s="3">
        <f t="shared" si="2"/>
        <v>60</v>
      </c>
      <c r="S28" s="3">
        <f t="shared" si="2"/>
        <v>40</v>
      </c>
    </row>
    <row r="29" spans="1:19" ht="18" customHeight="1">
      <c r="A29" s="4" t="s">
        <v>19</v>
      </c>
      <c r="B29" s="4" t="s">
        <v>20</v>
      </c>
      <c r="C29" s="26"/>
      <c r="D29" s="27" t="s">
        <v>206</v>
      </c>
      <c r="E29" s="27"/>
      <c r="F29" s="2">
        <f>SUM(G29:H29)</f>
        <v>62</v>
      </c>
      <c r="G29" s="2">
        <v>14</v>
      </c>
      <c r="H29" s="2">
        <f>SUM(N29:S29)</f>
        <v>48</v>
      </c>
      <c r="I29" s="2">
        <v>42</v>
      </c>
      <c r="J29" s="2">
        <v>6</v>
      </c>
      <c r="K29" s="93"/>
      <c r="L29" s="93"/>
      <c r="M29" s="93"/>
      <c r="N29" s="93"/>
      <c r="O29" s="93"/>
      <c r="P29" s="93">
        <v>48</v>
      </c>
      <c r="Q29" s="93"/>
      <c r="R29" s="2"/>
      <c r="S29" s="2"/>
    </row>
    <row r="30" spans="1:19" ht="14.25" customHeight="1">
      <c r="A30" s="4" t="s">
        <v>21</v>
      </c>
      <c r="B30" s="4" t="s">
        <v>10</v>
      </c>
      <c r="C30" s="26"/>
      <c r="D30" s="27" t="s">
        <v>205</v>
      </c>
      <c r="E30" s="27"/>
      <c r="F30" s="2">
        <f>SUM(G30:H30)</f>
        <v>62</v>
      </c>
      <c r="G30" s="2">
        <v>14</v>
      </c>
      <c r="H30" s="2">
        <f>SUM(N30:S30)</f>
        <v>48</v>
      </c>
      <c r="I30" s="2">
        <v>38</v>
      </c>
      <c r="J30" s="2">
        <v>10</v>
      </c>
      <c r="K30" s="93"/>
      <c r="L30" s="22"/>
      <c r="M30" s="22"/>
      <c r="N30" s="22"/>
      <c r="O30" s="93">
        <v>48</v>
      </c>
      <c r="P30" s="93"/>
      <c r="Q30" s="93"/>
      <c r="R30" s="2"/>
      <c r="S30" s="2"/>
    </row>
    <row r="31" spans="1:19" ht="15" customHeight="1">
      <c r="A31" s="4" t="s">
        <v>22</v>
      </c>
      <c r="B31" s="4" t="s">
        <v>9</v>
      </c>
      <c r="C31" s="34"/>
      <c r="D31" s="27" t="s">
        <v>202</v>
      </c>
      <c r="E31" s="27"/>
      <c r="F31" s="2">
        <f>SUM(G31:H31)</f>
        <v>180</v>
      </c>
      <c r="G31" s="2">
        <v>20</v>
      </c>
      <c r="H31" s="2">
        <f>SUM(N31:S31)</f>
        <v>160</v>
      </c>
      <c r="I31" s="2">
        <v>4</v>
      </c>
      <c r="J31" s="2">
        <v>156</v>
      </c>
      <c r="K31" s="93"/>
      <c r="L31" s="22"/>
      <c r="M31" s="22"/>
      <c r="N31" s="22">
        <v>32</v>
      </c>
      <c r="O31" s="93">
        <v>36</v>
      </c>
      <c r="P31" s="93">
        <v>24</v>
      </c>
      <c r="Q31" s="93">
        <v>28</v>
      </c>
      <c r="R31" s="2">
        <v>24</v>
      </c>
      <c r="S31" s="2">
        <v>16</v>
      </c>
    </row>
    <row r="32" spans="1:19" ht="15.75" customHeight="1">
      <c r="A32" s="4" t="s">
        <v>23</v>
      </c>
      <c r="B32" s="4" t="s">
        <v>13</v>
      </c>
      <c r="C32" s="34"/>
      <c r="D32" s="27" t="s">
        <v>202</v>
      </c>
      <c r="E32" s="27"/>
      <c r="F32" s="2">
        <f>SUM(G32:H32)</f>
        <v>400</v>
      </c>
      <c r="G32" s="2">
        <v>160</v>
      </c>
      <c r="H32" s="2">
        <f>SUM(N32:S32)</f>
        <v>240</v>
      </c>
      <c r="I32" s="2">
        <v>4</v>
      </c>
      <c r="J32" s="2">
        <v>236</v>
      </c>
      <c r="K32" s="93"/>
      <c r="L32" s="22"/>
      <c r="M32" s="22"/>
      <c r="N32" s="22">
        <v>48</v>
      </c>
      <c r="O32" s="93">
        <v>54</v>
      </c>
      <c r="P32" s="93">
        <v>36</v>
      </c>
      <c r="Q32" s="93">
        <v>42</v>
      </c>
      <c r="R32" s="2">
        <v>36</v>
      </c>
      <c r="S32" s="2">
        <v>24</v>
      </c>
    </row>
    <row r="33" spans="1:19" ht="30.75" customHeight="1">
      <c r="A33" s="5" t="s">
        <v>24</v>
      </c>
      <c r="B33" s="5" t="s">
        <v>25</v>
      </c>
      <c r="C33" s="33" t="s">
        <v>173</v>
      </c>
      <c r="D33" s="25" t="s">
        <v>158</v>
      </c>
      <c r="E33" s="25"/>
      <c r="F33" s="3">
        <f>SUM(F34:F35)</f>
        <v>108</v>
      </c>
      <c r="G33" s="3">
        <f aca="true" t="shared" si="3" ref="G33:P33">SUM(G34:G35)</f>
        <v>36</v>
      </c>
      <c r="H33" s="3">
        <f t="shared" si="3"/>
        <v>72</v>
      </c>
      <c r="I33" s="3">
        <f t="shared" si="3"/>
        <v>50</v>
      </c>
      <c r="J33" s="3">
        <f t="shared" si="3"/>
        <v>22</v>
      </c>
      <c r="K33" s="3">
        <f t="shared" si="3"/>
        <v>0</v>
      </c>
      <c r="L33" s="104">
        <f t="shared" si="3"/>
        <v>0</v>
      </c>
      <c r="M33" s="104">
        <f t="shared" si="3"/>
        <v>0</v>
      </c>
      <c r="N33" s="104">
        <f t="shared" si="3"/>
        <v>0</v>
      </c>
      <c r="O33" s="3">
        <f t="shared" si="3"/>
        <v>36</v>
      </c>
      <c r="P33" s="94">
        <f t="shared" si="3"/>
        <v>36</v>
      </c>
      <c r="Q33" s="94">
        <f>SUM(Q34:Q35)</f>
        <v>0</v>
      </c>
      <c r="R33" s="3">
        <f>SUM(R34:R35)</f>
        <v>0</v>
      </c>
      <c r="S33" s="3">
        <f>SUM(S34:S35)</f>
        <v>0</v>
      </c>
    </row>
    <row r="34" spans="1:19" ht="15">
      <c r="A34" s="4" t="s">
        <v>26</v>
      </c>
      <c r="B34" s="4" t="s">
        <v>15</v>
      </c>
      <c r="C34" s="26"/>
      <c r="D34" s="27" t="s">
        <v>205</v>
      </c>
      <c r="E34" s="27"/>
      <c r="F34" s="2">
        <f>SUM(G34:H34)</f>
        <v>54</v>
      </c>
      <c r="G34" s="2">
        <v>18</v>
      </c>
      <c r="H34" s="2">
        <f>SUM(N34:S34)</f>
        <v>36</v>
      </c>
      <c r="I34" s="2">
        <v>20</v>
      </c>
      <c r="J34" s="2">
        <v>16</v>
      </c>
      <c r="K34" s="93"/>
      <c r="L34" s="22"/>
      <c r="M34" s="22"/>
      <c r="N34" s="22"/>
      <c r="O34" s="93">
        <v>36</v>
      </c>
      <c r="P34" s="93"/>
      <c r="Q34" s="93"/>
      <c r="R34" s="2"/>
      <c r="S34" s="2"/>
    </row>
    <row r="35" spans="1:19" ht="30">
      <c r="A35" s="4" t="s">
        <v>27</v>
      </c>
      <c r="B35" s="4" t="s">
        <v>28</v>
      </c>
      <c r="C35" s="26"/>
      <c r="D35" s="27" t="s">
        <v>206</v>
      </c>
      <c r="E35" s="27"/>
      <c r="F35" s="2">
        <f>SUM(G35:H35)</f>
        <v>54</v>
      </c>
      <c r="G35" s="2">
        <v>18</v>
      </c>
      <c r="H35" s="2">
        <f>SUM(N35:S35)</f>
        <v>36</v>
      </c>
      <c r="I35" s="2">
        <v>30</v>
      </c>
      <c r="J35" s="2">
        <v>6</v>
      </c>
      <c r="K35" s="93"/>
      <c r="L35" s="22"/>
      <c r="M35" s="22"/>
      <c r="N35" s="22"/>
      <c r="O35" s="93"/>
      <c r="P35" s="93">
        <v>36</v>
      </c>
      <c r="Q35" s="93"/>
      <c r="R35" s="2"/>
      <c r="S35" s="2"/>
    </row>
    <row r="36" spans="1:19" ht="15">
      <c r="A36" s="5" t="s">
        <v>29</v>
      </c>
      <c r="B36" s="5" t="s">
        <v>30</v>
      </c>
      <c r="C36" s="60" t="s">
        <v>254</v>
      </c>
      <c r="D36" s="24" t="s">
        <v>279</v>
      </c>
      <c r="E36" s="24" t="s">
        <v>158</v>
      </c>
      <c r="F36" s="3">
        <f aca="true" t="shared" si="4" ref="F36:S36">SUM(F37,F55,)</f>
        <v>4512</v>
      </c>
      <c r="G36" s="3">
        <f t="shared" si="4"/>
        <v>1156</v>
      </c>
      <c r="H36" s="3">
        <f>SUM(H37+H55)</f>
        <v>3356</v>
      </c>
      <c r="I36" s="3">
        <f t="shared" si="4"/>
        <v>1374</v>
      </c>
      <c r="J36" s="3">
        <f t="shared" si="4"/>
        <v>1982</v>
      </c>
      <c r="K36" s="3">
        <f t="shared" si="4"/>
        <v>20</v>
      </c>
      <c r="L36" s="104">
        <f t="shared" si="4"/>
        <v>34</v>
      </c>
      <c r="M36" s="104">
        <f t="shared" si="4"/>
        <v>88</v>
      </c>
      <c r="N36" s="104">
        <f t="shared" si="4"/>
        <v>446</v>
      </c>
      <c r="O36" s="3">
        <f t="shared" si="4"/>
        <v>582</v>
      </c>
      <c r="P36" s="94">
        <f t="shared" si="4"/>
        <v>432</v>
      </c>
      <c r="Q36" s="94">
        <f t="shared" si="4"/>
        <v>794</v>
      </c>
      <c r="R36" s="3">
        <f t="shared" si="4"/>
        <v>516</v>
      </c>
      <c r="S36" s="3">
        <f t="shared" si="4"/>
        <v>464</v>
      </c>
    </row>
    <row r="37" spans="1:19" ht="30">
      <c r="A37" s="5" t="s">
        <v>31</v>
      </c>
      <c r="B37" s="5" t="s">
        <v>32</v>
      </c>
      <c r="C37" s="60" t="s">
        <v>158</v>
      </c>
      <c r="D37" s="25" t="s">
        <v>236</v>
      </c>
      <c r="E37" s="25" t="s">
        <v>158</v>
      </c>
      <c r="F37" s="3">
        <f>SUM(F38:F54)</f>
        <v>1344</v>
      </c>
      <c r="G37" s="3">
        <f>SUM(G38:G54)</f>
        <v>448</v>
      </c>
      <c r="H37" s="3">
        <f>SUM(H38:H54)</f>
        <v>896</v>
      </c>
      <c r="I37" s="3">
        <f>SUM(I38:I54)</f>
        <v>522</v>
      </c>
      <c r="J37" s="3">
        <f>SUM(J38:J54)</f>
        <v>374</v>
      </c>
      <c r="K37" s="3">
        <f aca="true" t="shared" si="5" ref="K37:Q37">SUM(K38:K52)</f>
        <v>0</v>
      </c>
      <c r="L37" s="104">
        <f t="shared" si="5"/>
        <v>34</v>
      </c>
      <c r="M37" s="104">
        <f t="shared" si="5"/>
        <v>88</v>
      </c>
      <c r="N37" s="104">
        <f t="shared" si="5"/>
        <v>158</v>
      </c>
      <c r="O37" s="3">
        <f t="shared" si="5"/>
        <v>132</v>
      </c>
      <c r="P37" s="94">
        <f t="shared" si="5"/>
        <v>128</v>
      </c>
      <c r="Q37" s="94">
        <f t="shared" si="5"/>
        <v>140</v>
      </c>
      <c r="R37" s="3">
        <f>SUM(R38:R54)</f>
        <v>180</v>
      </c>
      <c r="S37" s="3">
        <f>SUM(S38:S54)</f>
        <v>36</v>
      </c>
    </row>
    <row r="38" spans="1:19" ht="15">
      <c r="A38" s="4" t="s">
        <v>33</v>
      </c>
      <c r="B38" s="4" t="s">
        <v>34</v>
      </c>
      <c r="C38" s="34"/>
      <c r="D38" s="27" t="s">
        <v>159</v>
      </c>
      <c r="E38" s="27"/>
      <c r="F38" s="2">
        <f>SUM(G38:H38)</f>
        <v>162</v>
      </c>
      <c r="G38" s="2">
        <v>54</v>
      </c>
      <c r="H38" s="2">
        <f>SUM(L38:S38)</f>
        <v>108</v>
      </c>
      <c r="I38" s="2">
        <v>0</v>
      </c>
      <c r="J38" s="2">
        <v>108</v>
      </c>
      <c r="K38" s="93"/>
      <c r="L38" s="22">
        <v>34</v>
      </c>
      <c r="M38" s="22">
        <v>36</v>
      </c>
      <c r="N38" s="22">
        <v>38</v>
      </c>
      <c r="O38" s="93"/>
      <c r="P38" s="93"/>
      <c r="Q38" s="93"/>
      <c r="R38" s="2"/>
      <c r="S38" s="2"/>
    </row>
    <row r="39" spans="1:19" ht="15">
      <c r="A39" s="4" t="s">
        <v>35</v>
      </c>
      <c r="B39" s="4" t="s">
        <v>36</v>
      </c>
      <c r="C39" s="34" t="s">
        <v>206</v>
      </c>
      <c r="D39" s="27"/>
      <c r="E39" s="27"/>
      <c r="F39" s="2">
        <f aca="true" t="shared" si="6" ref="F39:F52">SUM(G39:H39)</f>
        <v>192</v>
      </c>
      <c r="G39" s="2">
        <v>64</v>
      </c>
      <c r="H39" s="2">
        <f aca="true" t="shared" si="7" ref="H39:H52">SUM(L39:S39)</f>
        <v>128</v>
      </c>
      <c r="I39" s="2">
        <v>80</v>
      </c>
      <c r="J39" s="2">
        <v>48</v>
      </c>
      <c r="K39" s="93"/>
      <c r="L39" s="22"/>
      <c r="M39" s="22"/>
      <c r="N39" s="22">
        <v>44</v>
      </c>
      <c r="O39" s="93">
        <v>48</v>
      </c>
      <c r="P39" s="93">
        <v>36</v>
      </c>
      <c r="Q39" s="93"/>
      <c r="R39" s="2"/>
      <c r="S39" s="2"/>
    </row>
    <row r="40" spans="1:19" ht="15">
      <c r="A40" s="4" t="s">
        <v>37</v>
      </c>
      <c r="B40" s="4" t="s">
        <v>38</v>
      </c>
      <c r="C40" s="34" t="s">
        <v>158</v>
      </c>
      <c r="D40" s="27"/>
      <c r="E40" s="27"/>
      <c r="F40" s="2">
        <f t="shared" si="6"/>
        <v>78</v>
      </c>
      <c r="G40" s="2">
        <v>26</v>
      </c>
      <c r="H40" s="2">
        <f t="shared" si="7"/>
        <v>52</v>
      </c>
      <c r="I40" s="2">
        <v>36</v>
      </c>
      <c r="J40" s="2">
        <v>16</v>
      </c>
      <c r="K40" s="93"/>
      <c r="L40" s="22"/>
      <c r="M40" s="22">
        <v>52</v>
      </c>
      <c r="N40" s="22"/>
      <c r="O40" s="93"/>
      <c r="P40" s="93"/>
      <c r="Q40" s="93"/>
      <c r="R40" s="2"/>
      <c r="S40" s="2"/>
    </row>
    <row r="41" spans="1:19" ht="30">
      <c r="A41" s="4" t="s">
        <v>39</v>
      </c>
      <c r="B41" s="21" t="s">
        <v>40</v>
      </c>
      <c r="C41" s="34"/>
      <c r="D41" s="27" t="s">
        <v>206</v>
      </c>
      <c r="E41" s="27"/>
      <c r="F41" s="2">
        <f t="shared" si="6"/>
        <v>114</v>
      </c>
      <c r="G41" s="2">
        <v>38</v>
      </c>
      <c r="H41" s="2">
        <f t="shared" si="7"/>
        <v>76</v>
      </c>
      <c r="I41" s="2">
        <v>50</v>
      </c>
      <c r="J41" s="2">
        <v>26</v>
      </c>
      <c r="K41" s="93"/>
      <c r="L41" s="22"/>
      <c r="M41" s="22"/>
      <c r="N41" s="22">
        <v>40</v>
      </c>
      <c r="O41" s="95"/>
      <c r="P41" s="93">
        <v>36</v>
      </c>
      <c r="Q41" s="93"/>
      <c r="R41" s="2"/>
      <c r="S41" s="2"/>
    </row>
    <row r="42" spans="1:19" ht="30">
      <c r="A42" s="4" t="s">
        <v>41</v>
      </c>
      <c r="B42" s="4" t="s">
        <v>42</v>
      </c>
      <c r="C42" s="34"/>
      <c r="D42" s="27" t="s">
        <v>204</v>
      </c>
      <c r="E42" s="27"/>
      <c r="F42" s="2">
        <f t="shared" si="6"/>
        <v>60</v>
      </c>
      <c r="G42" s="2">
        <v>20</v>
      </c>
      <c r="H42" s="2">
        <f t="shared" si="7"/>
        <v>40</v>
      </c>
      <c r="I42" s="2">
        <v>30</v>
      </c>
      <c r="J42" s="2">
        <v>10</v>
      </c>
      <c r="K42" s="93"/>
      <c r="L42" s="93"/>
      <c r="M42" s="93"/>
      <c r="N42" s="93"/>
      <c r="O42" s="93"/>
      <c r="P42" s="93"/>
      <c r="Q42" s="93"/>
      <c r="R42" s="2">
        <v>40</v>
      </c>
      <c r="S42" s="2"/>
    </row>
    <row r="43" spans="1:19" ht="15">
      <c r="A43" s="4" t="s">
        <v>43</v>
      </c>
      <c r="B43" s="4" t="s">
        <v>44</v>
      </c>
      <c r="C43" s="26"/>
      <c r="D43" s="27" t="s">
        <v>204</v>
      </c>
      <c r="E43" s="27"/>
      <c r="F43" s="2">
        <f t="shared" si="6"/>
        <v>54</v>
      </c>
      <c r="G43" s="2">
        <v>18</v>
      </c>
      <c r="H43" s="2">
        <f t="shared" si="7"/>
        <v>36</v>
      </c>
      <c r="I43" s="2">
        <v>26</v>
      </c>
      <c r="J43" s="2">
        <v>10</v>
      </c>
      <c r="K43" s="93"/>
      <c r="L43" s="93"/>
      <c r="M43" s="93"/>
      <c r="N43" s="93"/>
      <c r="O43" s="93"/>
      <c r="P43" s="93"/>
      <c r="Q43" s="93"/>
      <c r="R43" s="2">
        <v>36</v>
      </c>
      <c r="S43" s="2"/>
    </row>
    <row r="44" spans="1:19" ht="15">
      <c r="A44" s="4" t="s">
        <v>45</v>
      </c>
      <c r="B44" s="4" t="s">
        <v>247</v>
      </c>
      <c r="C44" s="26"/>
      <c r="D44" s="27" t="s">
        <v>204</v>
      </c>
      <c r="E44" s="27"/>
      <c r="F44" s="2">
        <f t="shared" si="6"/>
        <v>54</v>
      </c>
      <c r="G44" s="2">
        <v>18</v>
      </c>
      <c r="H44" s="2">
        <f t="shared" si="7"/>
        <v>36</v>
      </c>
      <c r="I44" s="2">
        <v>26</v>
      </c>
      <c r="J44" s="2">
        <v>10</v>
      </c>
      <c r="K44" s="93"/>
      <c r="L44" s="93"/>
      <c r="M44" s="93"/>
      <c r="N44" s="93"/>
      <c r="O44" s="93"/>
      <c r="P44" s="93"/>
      <c r="Q44" s="93"/>
      <c r="R44" s="2"/>
      <c r="S44" s="2">
        <v>36</v>
      </c>
    </row>
    <row r="45" spans="1:19" ht="62.25" customHeight="1">
      <c r="A45" s="4" t="s">
        <v>46</v>
      </c>
      <c r="B45" s="4" t="s">
        <v>47</v>
      </c>
      <c r="C45" s="26"/>
      <c r="D45" s="27" t="s">
        <v>205</v>
      </c>
      <c r="E45" s="27"/>
      <c r="F45" s="2">
        <f t="shared" si="6"/>
        <v>72</v>
      </c>
      <c r="G45" s="2">
        <v>24</v>
      </c>
      <c r="H45" s="2">
        <f t="shared" si="7"/>
        <v>48</v>
      </c>
      <c r="I45" s="2">
        <v>38</v>
      </c>
      <c r="J45" s="2">
        <v>10</v>
      </c>
      <c r="K45" s="93"/>
      <c r="L45" s="93"/>
      <c r="M45" s="93"/>
      <c r="N45" s="93"/>
      <c r="O45" s="93">
        <v>48</v>
      </c>
      <c r="P45" s="93"/>
      <c r="Q45" s="93"/>
      <c r="R45" s="2"/>
      <c r="S45" s="2"/>
    </row>
    <row r="46" spans="1:19" ht="30">
      <c r="A46" s="4" t="s">
        <v>48</v>
      </c>
      <c r="B46" s="21" t="s">
        <v>92</v>
      </c>
      <c r="C46" s="35"/>
      <c r="D46" s="27" t="s">
        <v>203</v>
      </c>
      <c r="E46" s="27"/>
      <c r="F46" s="2">
        <f t="shared" si="6"/>
        <v>84</v>
      </c>
      <c r="G46" s="22">
        <v>28</v>
      </c>
      <c r="H46" s="2">
        <f t="shared" si="7"/>
        <v>56</v>
      </c>
      <c r="I46" s="2">
        <v>38</v>
      </c>
      <c r="J46" s="2">
        <v>18</v>
      </c>
      <c r="K46" s="93"/>
      <c r="L46" s="93"/>
      <c r="M46" s="93"/>
      <c r="N46" s="93"/>
      <c r="O46" s="93"/>
      <c r="P46" s="93">
        <v>28</v>
      </c>
      <c r="Q46" s="93">
        <v>28</v>
      </c>
      <c r="R46" s="2"/>
      <c r="S46" s="2"/>
    </row>
    <row r="47" spans="1:19" ht="30">
      <c r="A47" s="4" t="s">
        <v>49</v>
      </c>
      <c r="B47" s="21" t="s">
        <v>93</v>
      </c>
      <c r="C47" s="28"/>
      <c r="D47" s="27" t="s">
        <v>203</v>
      </c>
      <c r="E47" s="27"/>
      <c r="F47" s="2">
        <v>54</v>
      </c>
      <c r="G47" s="22">
        <v>18</v>
      </c>
      <c r="H47" s="2">
        <f t="shared" si="7"/>
        <v>36</v>
      </c>
      <c r="I47" s="2">
        <v>26</v>
      </c>
      <c r="J47" s="2">
        <v>10</v>
      </c>
      <c r="K47" s="93"/>
      <c r="L47" s="93"/>
      <c r="M47" s="93"/>
      <c r="N47" s="93"/>
      <c r="O47" s="93"/>
      <c r="P47" s="93"/>
      <c r="Q47" s="93">
        <v>36</v>
      </c>
      <c r="R47" s="2"/>
      <c r="S47" s="2"/>
    </row>
    <row r="48" spans="1:19" ht="45">
      <c r="A48" s="4" t="s">
        <v>50</v>
      </c>
      <c r="B48" s="4" t="s">
        <v>52</v>
      </c>
      <c r="C48" s="26"/>
      <c r="D48" s="27" t="s">
        <v>204</v>
      </c>
      <c r="E48" s="27"/>
      <c r="F48" s="2">
        <f t="shared" si="6"/>
        <v>54</v>
      </c>
      <c r="G48" s="2">
        <v>18</v>
      </c>
      <c r="H48" s="2">
        <f t="shared" si="7"/>
        <v>36</v>
      </c>
      <c r="I48" s="2">
        <v>26</v>
      </c>
      <c r="J48" s="2">
        <v>10</v>
      </c>
      <c r="K48" s="93"/>
      <c r="L48" s="93"/>
      <c r="M48" s="93"/>
      <c r="N48" s="93"/>
      <c r="O48" s="93"/>
      <c r="P48" s="93"/>
      <c r="Q48" s="93"/>
      <c r="R48" s="2">
        <v>36</v>
      </c>
      <c r="S48" s="2"/>
    </row>
    <row r="49" spans="1:19" ht="15">
      <c r="A49" s="4" t="s">
        <v>51</v>
      </c>
      <c r="B49" s="4" t="s">
        <v>53</v>
      </c>
      <c r="C49" s="26"/>
      <c r="D49" s="27" t="s">
        <v>203</v>
      </c>
      <c r="E49" s="27"/>
      <c r="F49" s="2">
        <f t="shared" si="6"/>
        <v>54</v>
      </c>
      <c r="G49" s="2">
        <v>18</v>
      </c>
      <c r="H49" s="2">
        <f t="shared" si="7"/>
        <v>36</v>
      </c>
      <c r="I49" s="2">
        <v>26</v>
      </c>
      <c r="J49" s="2">
        <v>10</v>
      </c>
      <c r="K49" s="93"/>
      <c r="L49" s="93"/>
      <c r="M49" s="93"/>
      <c r="N49" s="93"/>
      <c r="O49" s="93"/>
      <c r="P49" s="93"/>
      <c r="Q49" s="93">
        <v>36</v>
      </c>
      <c r="R49" s="2"/>
      <c r="S49" s="2"/>
    </row>
    <row r="50" spans="1:19" ht="30">
      <c r="A50" s="4" t="s">
        <v>94</v>
      </c>
      <c r="B50" s="4" t="s">
        <v>54</v>
      </c>
      <c r="C50" s="26"/>
      <c r="D50" s="27" t="s">
        <v>203</v>
      </c>
      <c r="E50" s="27"/>
      <c r="F50" s="2">
        <f t="shared" si="6"/>
        <v>102</v>
      </c>
      <c r="G50" s="2">
        <v>34</v>
      </c>
      <c r="H50" s="2">
        <f t="shared" si="7"/>
        <v>68</v>
      </c>
      <c r="I50" s="2">
        <v>20</v>
      </c>
      <c r="J50" s="2">
        <v>48</v>
      </c>
      <c r="K50" s="93"/>
      <c r="L50" s="93"/>
      <c r="M50" s="93"/>
      <c r="N50" s="93"/>
      <c r="O50" s="93"/>
      <c r="P50" s="93">
        <v>28</v>
      </c>
      <c r="Q50" s="93">
        <v>40</v>
      </c>
      <c r="R50" s="2"/>
      <c r="S50" s="2"/>
    </row>
    <row r="51" spans="1:19" ht="30">
      <c r="A51" s="4" t="s">
        <v>175</v>
      </c>
      <c r="B51" s="4" t="s">
        <v>176</v>
      </c>
      <c r="C51" s="26"/>
      <c r="D51" s="27"/>
      <c r="E51" s="27" t="s">
        <v>159</v>
      </c>
      <c r="F51" s="2">
        <f>SUM(G51:H51)</f>
        <v>54</v>
      </c>
      <c r="G51" s="2">
        <v>18</v>
      </c>
      <c r="H51" s="2">
        <f>SUM(L51:S51)</f>
        <v>36</v>
      </c>
      <c r="I51" s="2">
        <v>26</v>
      </c>
      <c r="J51" s="2">
        <v>10</v>
      </c>
      <c r="K51" s="93"/>
      <c r="L51" s="93"/>
      <c r="M51" s="93"/>
      <c r="N51" s="22">
        <v>36</v>
      </c>
      <c r="O51" s="93"/>
      <c r="P51" s="93"/>
      <c r="Q51" s="93"/>
      <c r="R51" s="2"/>
      <c r="S51" s="2"/>
    </row>
    <row r="52" spans="1:19" ht="15">
      <c r="A52" s="4" t="s">
        <v>256</v>
      </c>
      <c r="B52" s="4" t="s">
        <v>177</v>
      </c>
      <c r="C52" s="26"/>
      <c r="D52" s="27" t="s">
        <v>205</v>
      </c>
      <c r="E52" s="27"/>
      <c r="F52" s="2">
        <f t="shared" si="6"/>
        <v>54</v>
      </c>
      <c r="G52" s="2">
        <v>18</v>
      </c>
      <c r="H52" s="2">
        <f t="shared" si="7"/>
        <v>36</v>
      </c>
      <c r="I52" s="2">
        <v>26</v>
      </c>
      <c r="J52" s="2">
        <v>10</v>
      </c>
      <c r="K52" s="93"/>
      <c r="L52" s="93"/>
      <c r="M52" s="93"/>
      <c r="N52" s="22"/>
      <c r="O52" s="93">
        <v>36</v>
      </c>
      <c r="P52" s="93"/>
      <c r="Q52" s="93"/>
      <c r="R52" s="2"/>
      <c r="S52" s="2"/>
    </row>
    <row r="53" spans="1:19" ht="30" customHeight="1">
      <c r="A53" s="4" t="s">
        <v>257</v>
      </c>
      <c r="B53" s="4" t="s">
        <v>293</v>
      </c>
      <c r="C53" s="26"/>
      <c r="D53" s="27"/>
      <c r="E53" s="27" t="s">
        <v>204</v>
      </c>
      <c r="F53" s="2">
        <v>48</v>
      </c>
      <c r="G53" s="2">
        <v>16</v>
      </c>
      <c r="H53" s="2">
        <v>32</v>
      </c>
      <c r="I53" s="2">
        <v>22</v>
      </c>
      <c r="J53" s="2">
        <v>10</v>
      </c>
      <c r="K53" s="93"/>
      <c r="L53" s="93"/>
      <c r="M53" s="93"/>
      <c r="N53" s="22"/>
      <c r="O53" s="93"/>
      <c r="P53" s="93"/>
      <c r="Q53" s="93"/>
      <c r="R53" s="2">
        <v>32</v>
      </c>
      <c r="S53" s="2"/>
    </row>
    <row r="54" spans="1:19" ht="30">
      <c r="A54" s="4" t="s">
        <v>292</v>
      </c>
      <c r="B54" s="4" t="s">
        <v>258</v>
      </c>
      <c r="C54" s="26"/>
      <c r="D54" s="27" t="s">
        <v>202</v>
      </c>
      <c r="E54" s="27"/>
      <c r="F54" s="2">
        <v>54</v>
      </c>
      <c r="G54" s="2">
        <v>18</v>
      </c>
      <c r="H54" s="2">
        <v>36</v>
      </c>
      <c r="I54" s="2">
        <v>26</v>
      </c>
      <c r="J54" s="2">
        <v>10</v>
      </c>
      <c r="K54" s="93"/>
      <c r="L54" s="93"/>
      <c r="M54" s="93"/>
      <c r="N54" s="22"/>
      <c r="O54" s="93"/>
      <c r="P54" s="93"/>
      <c r="Q54" s="93"/>
      <c r="R54" s="2">
        <v>36</v>
      </c>
      <c r="S54" s="2"/>
    </row>
    <row r="55" spans="1:19" ht="15">
      <c r="A55" s="5" t="s">
        <v>55</v>
      </c>
      <c r="B55" s="5" t="s">
        <v>56</v>
      </c>
      <c r="C55" s="60" t="s">
        <v>243</v>
      </c>
      <c r="D55" s="25" t="s">
        <v>207</v>
      </c>
      <c r="E55" s="25" t="s">
        <v>173</v>
      </c>
      <c r="F55" s="3">
        <f>SUM(G55:H55)</f>
        <v>3168</v>
      </c>
      <c r="G55" s="3">
        <f>SUM(G56,G61,G67,G72,G76,G80,)</f>
        <v>708</v>
      </c>
      <c r="H55" s="3">
        <f>SUM(H56+H61+H67+H72+H76+H80)</f>
        <v>2460</v>
      </c>
      <c r="I55" s="3">
        <f>SUM(I56,I61,I67,I72,I76,I80,)</f>
        <v>852</v>
      </c>
      <c r="J55" s="3">
        <f>SUM(J56,J61,J67,J72,J76,J80,)</f>
        <v>1608</v>
      </c>
      <c r="K55" s="94">
        <v>20</v>
      </c>
      <c r="L55" s="94"/>
      <c r="M55" s="94"/>
      <c r="N55" s="104">
        <f>SUM(N56,N61,N67,N72,N76,N80,)</f>
        <v>288</v>
      </c>
      <c r="O55" s="94">
        <f>SUM(O56,O61,O67,O72,O76,O80,)</f>
        <v>450</v>
      </c>
      <c r="P55" s="94">
        <f>SUM(P56,P61,P67,P72,P76,P80,)</f>
        <v>304</v>
      </c>
      <c r="Q55" s="94">
        <f>SUM(Q56,Q61,Q67,Q72,Q76,Q80,)</f>
        <v>654</v>
      </c>
      <c r="R55" s="3">
        <f>SUM(R56,R61,R67,R72,R76,R80,)</f>
        <v>336</v>
      </c>
      <c r="S55" s="3">
        <f>SUM(S61,S67,S72,S76,S80,)</f>
        <v>428</v>
      </c>
    </row>
    <row r="56" spans="1:19" ht="75">
      <c r="A56" s="4" t="s">
        <v>57</v>
      </c>
      <c r="B56" s="5" t="s">
        <v>95</v>
      </c>
      <c r="C56" s="96" t="s">
        <v>248</v>
      </c>
      <c r="D56" s="25"/>
      <c r="E56" s="25"/>
      <c r="F56" s="3">
        <f>SUM(F57:F60)</f>
        <v>1017</v>
      </c>
      <c r="G56" s="3">
        <f>SUM(G57:G60)</f>
        <v>279</v>
      </c>
      <c r="H56" s="3">
        <f>SUM(H57:H60)</f>
        <v>738</v>
      </c>
      <c r="I56" s="3">
        <f>SUM(I57:I58)</f>
        <v>378</v>
      </c>
      <c r="J56" s="3">
        <f>SUM(J57:J60)</f>
        <v>360</v>
      </c>
      <c r="K56" s="94"/>
      <c r="L56" s="94"/>
      <c r="M56" s="94"/>
      <c r="N56" s="104">
        <f>SUM(N57:N60)</f>
        <v>288</v>
      </c>
      <c r="O56" s="94">
        <f>SUM(O57:O60)</f>
        <v>450</v>
      </c>
      <c r="P56" s="94"/>
      <c r="Q56" s="94"/>
      <c r="R56" s="3"/>
      <c r="S56" s="3"/>
    </row>
    <row r="57" spans="1:19" ht="78" customHeight="1">
      <c r="A57" s="4" t="s">
        <v>58</v>
      </c>
      <c r="B57" s="4" t="s">
        <v>96</v>
      </c>
      <c r="C57" s="34" t="s">
        <v>205</v>
      </c>
      <c r="D57" s="27"/>
      <c r="E57" s="27"/>
      <c r="F57" s="2">
        <f aca="true" t="shared" si="8" ref="F57:F83">SUM(G57:H57)</f>
        <v>450</v>
      </c>
      <c r="G57" s="2">
        <v>150</v>
      </c>
      <c r="H57" s="2">
        <f>SUM(N57:S57)</f>
        <v>300</v>
      </c>
      <c r="I57" s="2">
        <v>210</v>
      </c>
      <c r="J57" s="2">
        <v>90</v>
      </c>
      <c r="K57" s="93"/>
      <c r="L57" s="93"/>
      <c r="M57" s="93"/>
      <c r="N57" s="22">
        <v>142</v>
      </c>
      <c r="O57" s="93">
        <v>158</v>
      </c>
      <c r="P57" s="93"/>
      <c r="Q57" s="93"/>
      <c r="R57" s="2"/>
      <c r="S57" s="2"/>
    </row>
    <row r="58" spans="1:19" ht="66" customHeight="1">
      <c r="A58" s="4" t="s">
        <v>59</v>
      </c>
      <c r="B58" s="4" t="s">
        <v>60</v>
      </c>
      <c r="C58" s="34" t="s">
        <v>205</v>
      </c>
      <c r="D58" s="27"/>
      <c r="E58" s="27"/>
      <c r="F58" s="2">
        <f t="shared" si="8"/>
        <v>387</v>
      </c>
      <c r="G58" s="2">
        <v>129</v>
      </c>
      <c r="H58" s="2">
        <f>SUM(N58:S58)</f>
        <v>258</v>
      </c>
      <c r="I58" s="2">
        <v>168</v>
      </c>
      <c r="J58" s="2">
        <v>90</v>
      </c>
      <c r="K58" s="93"/>
      <c r="L58" s="93"/>
      <c r="M58" s="93"/>
      <c r="N58" s="22">
        <v>110</v>
      </c>
      <c r="O58" s="93">
        <v>148</v>
      </c>
      <c r="P58" s="93"/>
      <c r="Q58" s="93"/>
      <c r="R58" s="2"/>
      <c r="S58" s="2"/>
    </row>
    <row r="59" spans="1:19" ht="15">
      <c r="A59" s="4" t="s">
        <v>80</v>
      </c>
      <c r="B59" s="4" t="s">
        <v>82</v>
      </c>
      <c r="C59" s="34"/>
      <c r="D59" s="27" t="s">
        <v>205</v>
      </c>
      <c r="E59" s="27"/>
      <c r="F59" s="2">
        <f t="shared" si="8"/>
        <v>108</v>
      </c>
      <c r="G59" s="2"/>
      <c r="H59" s="2">
        <f>SUM(N59:S59)</f>
        <v>108</v>
      </c>
      <c r="I59" s="2"/>
      <c r="J59" s="2">
        <v>108</v>
      </c>
      <c r="K59" s="93"/>
      <c r="L59" s="93"/>
      <c r="M59" s="93"/>
      <c r="N59" s="22">
        <v>36</v>
      </c>
      <c r="O59" s="93">
        <v>72</v>
      </c>
      <c r="P59" s="93"/>
      <c r="Q59" s="93"/>
      <c r="R59" s="2"/>
      <c r="S59" s="2"/>
    </row>
    <row r="60" spans="1:19" ht="30">
      <c r="A60" s="4" t="s">
        <v>81</v>
      </c>
      <c r="B60" s="4" t="s">
        <v>83</v>
      </c>
      <c r="C60" s="34"/>
      <c r="D60" s="27" t="s">
        <v>205</v>
      </c>
      <c r="E60" s="27"/>
      <c r="F60" s="2">
        <f t="shared" si="8"/>
        <v>72</v>
      </c>
      <c r="G60" s="2"/>
      <c r="H60" s="2">
        <f>SUM(N60:S60)</f>
        <v>72</v>
      </c>
      <c r="I60" s="2"/>
      <c r="J60" s="2">
        <v>72</v>
      </c>
      <c r="K60" s="93"/>
      <c r="L60" s="93"/>
      <c r="M60" s="93"/>
      <c r="N60" s="93"/>
      <c r="O60" s="93">
        <v>72</v>
      </c>
      <c r="P60" s="93"/>
      <c r="Q60" s="93"/>
      <c r="R60" s="2"/>
      <c r="S60" s="2"/>
    </row>
    <row r="61" spans="1:19" ht="45">
      <c r="A61" s="5" t="s">
        <v>61</v>
      </c>
      <c r="B61" s="5" t="s">
        <v>62</v>
      </c>
      <c r="C61" s="34" t="s">
        <v>249</v>
      </c>
      <c r="D61" s="25"/>
      <c r="E61" s="25"/>
      <c r="F61" s="3">
        <f t="shared" si="8"/>
        <v>645</v>
      </c>
      <c r="G61" s="3">
        <f>SUM(G62:G66)</f>
        <v>131</v>
      </c>
      <c r="H61" s="3">
        <f>SUM(H62:H66)</f>
        <v>514</v>
      </c>
      <c r="I61" s="3">
        <f>SUM(I62:I64)</f>
        <v>142</v>
      </c>
      <c r="J61" s="3">
        <f>SUM(J62:J66)</f>
        <v>372</v>
      </c>
      <c r="K61" s="94">
        <v>20</v>
      </c>
      <c r="L61" s="94"/>
      <c r="M61" s="94"/>
      <c r="N61" s="94"/>
      <c r="O61" s="94"/>
      <c r="P61" s="94">
        <f>SUM(P62:P66)</f>
        <v>228</v>
      </c>
      <c r="Q61" s="94">
        <f>SUM(Q62:Q66)</f>
        <v>286</v>
      </c>
      <c r="R61" s="3"/>
      <c r="S61" s="3"/>
    </row>
    <row r="62" spans="1:19" ht="60">
      <c r="A62" s="4" t="s">
        <v>63</v>
      </c>
      <c r="B62" s="4" t="s">
        <v>221</v>
      </c>
      <c r="C62" s="34" t="s">
        <v>206</v>
      </c>
      <c r="D62" s="27"/>
      <c r="E62" s="27"/>
      <c r="F62" s="97">
        <f t="shared" si="8"/>
        <v>105</v>
      </c>
      <c r="G62" s="2">
        <v>35</v>
      </c>
      <c r="H62" s="2">
        <f>SUM(N62:S62)</f>
        <v>70</v>
      </c>
      <c r="I62" s="2">
        <v>40</v>
      </c>
      <c r="J62" s="2">
        <v>30</v>
      </c>
      <c r="K62" s="93">
        <v>20</v>
      </c>
      <c r="L62" s="93"/>
      <c r="M62" s="93"/>
      <c r="N62" s="93"/>
      <c r="O62" s="93"/>
      <c r="P62" s="93">
        <v>70</v>
      </c>
      <c r="Q62" s="93"/>
      <c r="R62" s="2"/>
      <c r="S62" s="2"/>
    </row>
    <row r="63" spans="1:19" ht="45">
      <c r="A63" s="4" t="s">
        <v>64</v>
      </c>
      <c r="B63" s="4" t="s">
        <v>65</v>
      </c>
      <c r="C63" s="34" t="s">
        <v>203</v>
      </c>
      <c r="D63" s="27"/>
      <c r="E63" s="27"/>
      <c r="F63" s="97">
        <f t="shared" si="8"/>
        <v>189</v>
      </c>
      <c r="G63" s="2">
        <v>63</v>
      </c>
      <c r="H63" s="2">
        <f>SUM(N63:S63)</f>
        <v>126</v>
      </c>
      <c r="I63" s="2">
        <v>66</v>
      </c>
      <c r="J63" s="2">
        <v>60</v>
      </c>
      <c r="K63" s="2"/>
      <c r="L63" s="2"/>
      <c r="M63" s="2"/>
      <c r="N63" s="2"/>
      <c r="O63" s="2"/>
      <c r="P63" s="93">
        <v>50</v>
      </c>
      <c r="Q63" s="93">
        <v>76</v>
      </c>
      <c r="R63" s="2"/>
      <c r="S63" s="2"/>
    </row>
    <row r="64" spans="1:19" ht="45">
      <c r="A64" s="4" t="s">
        <v>66</v>
      </c>
      <c r="B64" s="4" t="s">
        <v>67</v>
      </c>
      <c r="C64" s="99">
        <v>6</v>
      </c>
      <c r="D64" s="27"/>
      <c r="E64" s="27"/>
      <c r="F64" s="97">
        <f t="shared" si="8"/>
        <v>99</v>
      </c>
      <c r="G64" s="2">
        <v>33</v>
      </c>
      <c r="H64" s="2">
        <f>SUM(N64:S64)</f>
        <v>66</v>
      </c>
      <c r="I64" s="2">
        <v>36</v>
      </c>
      <c r="J64" s="2">
        <v>30</v>
      </c>
      <c r="K64" s="2"/>
      <c r="L64" s="2"/>
      <c r="M64" s="2"/>
      <c r="N64" s="2"/>
      <c r="O64" s="2"/>
      <c r="P64" s="93">
        <v>36</v>
      </c>
      <c r="Q64" s="93">
        <v>30</v>
      </c>
      <c r="R64" s="2"/>
      <c r="S64" s="2"/>
    </row>
    <row r="65" spans="1:19" ht="15">
      <c r="A65" s="4" t="s">
        <v>84</v>
      </c>
      <c r="B65" s="4" t="s">
        <v>82</v>
      </c>
      <c r="C65" s="34"/>
      <c r="D65" s="112" t="s">
        <v>294</v>
      </c>
      <c r="E65" s="27"/>
      <c r="F65" s="97">
        <f t="shared" si="8"/>
        <v>144</v>
      </c>
      <c r="G65" s="2"/>
      <c r="H65" s="2">
        <f>SUM(N65:S65)</f>
        <v>144</v>
      </c>
      <c r="I65" s="2"/>
      <c r="J65" s="2">
        <v>144</v>
      </c>
      <c r="K65" s="2"/>
      <c r="L65" s="2"/>
      <c r="M65" s="2"/>
      <c r="N65" s="2"/>
      <c r="O65" s="2"/>
      <c r="P65" s="93">
        <v>72</v>
      </c>
      <c r="Q65" s="93">
        <v>72</v>
      </c>
      <c r="R65" s="2"/>
      <c r="S65" s="2"/>
    </row>
    <row r="66" spans="1:19" ht="30">
      <c r="A66" s="4" t="s">
        <v>85</v>
      </c>
      <c r="B66" s="4" t="s">
        <v>83</v>
      </c>
      <c r="C66" s="34"/>
      <c r="D66" s="113"/>
      <c r="E66" s="27"/>
      <c r="F66" s="97">
        <f t="shared" si="8"/>
        <v>108</v>
      </c>
      <c r="G66" s="2"/>
      <c r="H66" s="2">
        <f>SUM(N66:S66)</f>
        <v>108</v>
      </c>
      <c r="I66" s="2"/>
      <c r="J66" s="2">
        <v>108</v>
      </c>
      <c r="K66" s="2"/>
      <c r="L66" s="2"/>
      <c r="M66" s="2"/>
      <c r="N66" s="2"/>
      <c r="O66" s="2"/>
      <c r="P66" s="93"/>
      <c r="Q66" s="93">
        <v>108</v>
      </c>
      <c r="R66" s="2"/>
      <c r="S66" s="2"/>
    </row>
    <row r="67" spans="1:19" ht="108" customHeight="1">
      <c r="A67" s="6" t="s">
        <v>68</v>
      </c>
      <c r="B67" s="5" t="s">
        <v>97</v>
      </c>
      <c r="C67" s="34" t="s">
        <v>250</v>
      </c>
      <c r="D67" s="25"/>
      <c r="E67" s="25"/>
      <c r="F67" s="3">
        <f t="shared" si="8"/>
        <v>681</v>
      </c>
      <c r="G67" s="3">
        <f>SUM(G68:G71)</f>
        <v>143</v>
      </c>
      <c r="H67" s="3">
        <f>SUM(H68:H71)</f>
        <v>538</v>
      </c>
      <c r="I67" s="3">
        <f>SUM(I68:I71)</f>
        <v>166</v>
      </c>
      <c r="J67" s="3">
        <f>SUM(J68:J71)</f>
        <v>372</v>
      </c>
      <c r="K67" s="3"/>
      <c r="L67" s="3"/>
      <c r="M67" s="3"/>
      <c r="N67" s="3"/>
      <c r="O67" s="3"/>
      <c r="P67" s="94"/>
      <c r="Q67" s="94"/>
      <c r="R67" s="3">
        <f>SUM(R68:R75)</f>
        <v>336</v>
      </c>
      <c r="S67" s="3">
        <f>SUM(S68:S71)</f>
        <v>242</v>
      </c>
    </row>
    <row r="68" spans="1:19" ht="60">
      <c r="A68" s="4" t="s">
        <v>69</v>
      </c>
      <c r="B68" s="4" t="s">
        <v>98</v>
      </c>
      <c r="C68" s="34" t="s">
        <v>204</v>
      </c>
      <c r="D68" s="27"/>
      <c r="E68" s="27"/>
      <c r="F68" s="2">
        <f t="shared" si="8"/>
        <v>192</v>
      </c>
      <c r="G68" s="2">
        <v>64</v>
      </c>
      <c r="H68" s="2">
        <f>SUM(N68:S68)</f>
        <v>128</v>
      </c>
      <c r="I68" s="2">
        <v>68</v>
      </c>
      <c r="J68" s="2">
        <v>60</v>
      </c>
      <c r="K68" s="2"/>
      <c r="L68" s="2"/>
      <c r="M68" s="2"/>
      <c r="N68" s="2"/>
      <c r="O68" s="2"/>
      <c r="P68" s="93"/>
      <c r="Q68" s="93"/>
      <c r="R68" s="2">
        <v>128</v>
      </c>
      <c r="S68" s="2"/>
    </row>
    <row r="69" spans="1:19" ht="30">
      <c r="A69" s="4" t="s">
        <v>99</v>
      </c>
      <c r="B69" s="4" t="s">
        <v>70</v>
      </c>
      <c r="C69" s="34" t="s">
        <v>202</v>
      </c>
      <c r="D69" s="27"/>
      <c r="E69" s="27"/>
      <c r="F69" s="2">
        <f t="shared" si="8"/>
        <v>237</v>
      </c>
      <c r="G69" s="2">
        <v>79</v>
      </c>
      <c r="H69" s="2">
        <f>SUM(N69:S69)</f>
        <v>158</v>
      </c>
      <c r="I69" s="2">
        <v>98</v>
      </c>
      <c r="J69" s="2">
        <v>60</v>
      </c>
      <c r="K69" s="2"/>
      <c r="L69" s="2"/>
      <c r="M69" s="2"/>
      <c r="N69" s="2"/>
      <c r="O69" s="2"/>
      <c r="P69" s="93"/>
      <c r="Q69" s="93"/>
      <c r="R69" s="2">
        <v>60</v>
      </c>
      <c r="S69" s="2">
        <v>98</v>
      </c>
    </row>
    <row r="70" spans="1:19" ht="15">
      <c r="A70" s="4" t="s">
        <v>86</v>
      </c>
      <c r="B70" s="4" t="s">
        <v>82</v>
      </c>
      <c r="C70" s="34"/>
      <c r="D70" s="112" t="s">
        <v>276</v>
      </c>
      <c r="E70" s="27"/>
      <c r="F70" s="2">
        <f t="shared" si="8"/>
        <v>144</v>
      </c>
      <c r="G70" s="2"/>
      <c r="H70" s="2">
        <f>SUM(N70:S70)</f>
        <v>144</v>
      </c>
      <c r="I70" s="2"/>
      <c r="J70" s="2">
        <v>144</v>
      </c>
      <c r="K70" s="2"/>
      <c r="L70" s="2"/>
      <c r="M70" s="2"/>
      <c r="N70" s="2"/>
      <c r="O70" s="2"/>
      <c r="P70" s="93"/>
      <c r="Q70" s="93"/>
      <c r="R70" s="2">
        <v>108</v>
      </c>
      <c r="S70" s="2">
        <v>36</v>
      </c>
    </row>
    <row r="71" spans="1:19" ht="30">
      <c r="A71" s="4" t="s">
        <v>87</v>
      </c>
      <c r="B71" s="4" t="s">
        <v>83</v>
      </c>
      <c r="C71" s="34"/>
      <c r="D71" s="113"/>
      <c r="E71" s="27"/>
      <c r="F71" s="2">
        <f t="shared" si="8"/>
        <v>108</v>
      </c>
      <c r="G71" s="2"/>
      <c r="H71" s="2">
        <f>SUM(N71:S71)</f>
        <v>108</v>
      </c>
      <c r="I71" s="2"/>
      <c r="J71" s="2">
        <v>108</v>
      </c>
      <c r="K71" s="2"/>
      <c r="L71" s="2"/>
      <c r="M71" s="2"/>
      <c r="N71" s="2"/>
      <c r="O71" s="2"/>
      <c r="P71" s="93"/>
      <c r="Q71" s="93"/>
      <c r="R71" s="2"/>
      <c r="S71" s="2">
        <v>108</v>
      </c>
    </row>
    <row r="72" spans="1:19" ht="75">
      <c r="A72" s="6" t="s">
        <v>71</v>
      </c>
      <c r="B72" s="5" t="s">
        <v>222</v>
      </c>
      <c r="C72" s="34" t="s">
        <v>250</v>
      </c>
      <c r="D72" s="27"/>
      <c r="E72" s="27"/>
      <c r="F72" s="3">
        <f t="shared" si="8"/>
        <v>159</v>
      </c>
      <c r="G72" s="3">
        <f>SUM(G73:G75)</f>
        <v>41</v>
      </c>
      <c r="H72" s="3">
        <f>SUM(H73:H75)</f>
        <v>118</v>
      </c>
      <c r="I72" s="3">
        <f>SUM(I73:I75)</f>
        <v>52</v>
      </c>
      <c r="J72" s="3">
        <f>SUM(J73:J75)</f>
        <v>66</v>
      </c>
      <c r="K72" s="3"/>
      <c r="L72" s="3"/>
      <c r="M72" s="3"/>
      <c r="N72" s="3"/>
      <c r="O72" s="3"/>
      <c r="P72" s="94"/>
      <c r="Q72" s="94"/>
      <c r="R72" s="3"/>
      <c r="S72" s="3">
        <f>SUM(S73:S75)</f>
        <v>78</v>
      </c>
    </row>
    <row r="73" spans="1:19" ht="45">
      <c r="A73" s="4" t="s">
        <v>72</v>
      </c>
      <c r="B73" s="4" t="s">
        <v>223</v>
      </c>
      <c r="C73" s="34" t="s">
        <v>202</v>
      </c>
      <c r="D73" s="27"/>
      <c r="E73" s="27"/>
      <c r="F73" s="2">
        <f t="shared" si="8"/>
        <v>123</v>
      </c>
      <c r="G73" s="2">
        <v>41</v>
      </c>
      <c r="H73" s="2">
        <f>SUM(N73:S73)</f>
        <v>82</v>
      </c>
      <c r="I73" s="2">
        <v>52</v>
      </c>
      <c r="J73" s="2">
        <v>30</v>
      </c>
      <c r="K73" s="2"/>
      <c r="L73" s="2"/>
      <c r="M73" s="2"/>
      <c r="N73" s="2"/>
      <c r="O73" s="2"/>
      <c r="P73" s="93"/>
      <c r="Q73" s="93"/>
      <c r="R73" s="2">
        <v>40</v>
      </c>
      <c r="S73" s="2">
        <v>42</v>
      </c>
    </row>
    <row r="74" spans="1:19" ht="21.75" customHeight="1" hidden="1">
      <c r="A74" s="4" t="s">
        <v>88</v>
      </c>
      <c r="B74" s="4" t="s">
        <v>82</v>
      </c>
      <c r="C74" s="34"/>
      <c r="D74" s="27"/>
      <c r="E74" s="27"/>
      <c r="F74" s="2">
        <f t="shared" si="8"/>
        <v>0</v>
      </c>
      <c r="G74" s="2"/>
      <c r="H74" s="52"/>
      <c r="I74" s="2"/>
      <c r="J74" s="52"/>
      <c r="K74" s="2"/>
      <c r="L74" s="2"/>
      <c r="M74" s="2"/>
      <c r="N74" s="2"/>
      <c r="O74" s="2"/>
      <c r="P74" s="93"/>
      <c r="Q74" s="93"/>
      <c r="R74" s="2"/>
      <c r="S74" s="52"/>
    </row>
    <row r="75" spans="1:19" ht="30">
      <c r="A75" s="4" t="s">
        <v>89</v>
      </c>
      <c r="B75" s="4" t="s">
        <v>83</v>
      </c>
      <c r="C75" s="34"/>
      <c r="D75" s="27" t="s">
        <v>202</v>
      </c>
      <c r="E75" s="27"/>
      <c r="F75" s="2">
        <f t="shared" si="8"/>
        <v>36</v>
      </c>
      <c r="G75" s="2"/>
      <c r="H75" s="2">
        <f>SUM(N75:S75)</f>
        <v>36</v>
      </c>
      <c r="I75" s="2"/>
      <c r="J75" s="2">
        <v>36</v>
      </c>
      <c r="K75" s="2"/>
      <c r="L75" s="2"/>
      <c r="M75" s="2"/>
      <c r="N75" s="2"/>
      <c r="O75" s="2"/>
      <c r="P75" s="93"/>
      <c r="Q75" s="93"/>
      <c r="R75" s="2"/>
      <c r="S75" s="2">
        <v>36</v>
      </c>
    </row>
    <row r="76" spans="1:19" ht="162" customHeight="1">
      <c r="A76" s="6" t="s">
        <v>73</v>
      </c>
      <c r="B76" s="5" t="s">
        <v>274</v>
      </c>
      <c r="C76" s="34" t="s">
        <v>249</v>
      </c>
      <c r="D76" s="25"/>
      <c r="E76" s="25"/>
      <c r="F76" s="3">
        <f t="shared" si="8"/>
        <v>540</v>
      </c>
      <c r="G76" s="3">
        <f>SUM(G77:G79)</f>
        <v>96</v>
      </c>
      <c r="H76" s="3">
        <f>SUM(H77:H79)</f>
        <v>444</v>
      </c>
      <c r="I76" s="3">
        <f>SUM(I77:I79)</f>
        <v>102</v>
      </c>
      <c r="J76" s="3">
        <f>SUM(J77:J79)</f>
        <v>342</v>
      </c>
      <c r="K76" s="3"/>
      <c r="L76" s="3"/>
      <c r="M76" s="3"/>
      <c r="N76" s="3"/>
      <c r="O76" s="3"/>
      <c r="P76" s="94">
        <f>SUM(P77:P80)</f>
        <v>76</v>
      </c>
      <c r="Q76" s="94">
        <f>SUM(Q77:Q79)</f>
        <v>368</v>
      </c>
      <c r="R76" s="3"/>
      <c r="S76" s="3"/>
    </row>
    <row r="77" spans="1:19" ht="90">
      <c r="A77" s="4" t="s">
        <v>74</v>
      </c>
      <c r="B77" s="21" t="s">
        <v>246</v>
      </c>
      <c r="C77" s="35" t="s">
        <v>203</v>
      </c>
      <c r="D77" s="27"/>
      <c r="E77" s="27"/>
      <c r="F77" s="2">
        <f t="shared" si="8"/>
        <v>288</v>
      </c>
      <c r="G77" s="2">
        <v>96</v>
      </c>
      <c r="H77" s="22">
        <f>SUM(N77:S77)</f>
        <v>192</v>
      </c>
      <c r="I77" s="2">
        <v>102</v>
      </c>
      <c r="J77" s="2">
        <v>90</v>
      </c>
      <c r="K77" s="2"/>
      <c r="L77" s="2"/>
      <c r="M77" s="2"/>
      <c r="N77" s="2"/>
      <c r="O77" s="2"/>
      <c r="P77" s="93">
        <v>76</v>
      </c>
      <c r="Q77" s="93">
        <v>116</v>
      </c>
      <c r="R77" s="2"/>
      <c r="S77" s="2"/>
    </row>
    <row r="78" spans="1:19" ht="15">
      <c r="A78" s="4" t="s">
        <v>90</v>
      </c>
      <c r="B78" s="4" t="s">
        <v>82</v>
      </c>
      <c r="C78" s="34"/>
      <c r="D78" s="27" t="s">
        <v>203</v>
      </c>
      <c r="E78" s="27"/>
      <c r="F78" s="2">
        <f t="shared" si="8"/>
        <v>72</v>
      </c>
      <c r="G78" s="2"/>
      <c r="H78" s="22">
        <f>SUM(N78:S78)</f>
        <v>72</v>
      </c>
      <c r="I78" s="2"/>
      <c r="J78" s="2">
        <v>72</v>
      </c>
      <c r="K78" s="2"/>
      <c r="L78" s="2"/>
      <c r="M78" s="2"/>
      <c r="N78" s="2"/>
      <c r="O78" s="2"/>
      <c r="P78" s="93"/>
      <c r="Q78" s="93">
        <v>72</v>
      </c>
      <c r="R78" s="2"/>
      <c r="S78" s="2"/>
    </row>
    <row r="79" spans="1:19" ht="30">
      <c r="A79" s="4" t="s">
        <v>91</v>
      </c>
      <c r="B79" s="4" t="s">
        <v>83</v>
      </c>
      <c r="C79" s="34"/>
      <c r="D79" s="27" t="s">
        <v>203</v>
      </c>
      <c r="E79" s="27"/>
      <c r="F79" s="2">
        <f t="shared" si="8"/>
        <v>180</v>
      </c>
      <c r="G79" s="2"/>
      <c r="H79" s="22">
        <f>SUM(N79:S79)</f>
        <v>180</v>
      </c>
      <c r="I79" s="2"/>
      <c r="J79" s="2">
        <v>180</v>
      </c>
      <c r="K79" s="2"/>
      <c r="L79" s="2"/>
      <c r="M79" s="2"/>
      <c r="N79" s="2"/>
      <c r="O79" s="2"/>
      <c r="P79" s="93"/>
      <c r="Q79" s="93">
        <v>180</v>
      </c>
      <c r="R79" s="2"/>
      <c r="S79" s="2"/>
    </row>
    <row r="80" spans="1:19" ht="71.25" customHeight="1">
      <c r="A80" s="6" t="s">
        <v>178</v>
      </c>
      <c r="B80" s="5" t="s">
        <v>75</v>
      </c>
      <c r="C80" s="34" t="s">
        <v>250</v>
      </c>
      <c r="D80" s="25"/>
      <c r="E80" s="25"/>
      <c r="F80" s="98">
        <f t="shared" si="8"/>
        <v>126</v>
      </c>
      <c r="G80" s="3">
        <f>SUM(G81:G83)</f>
        <v>18</v>
      </c>
      <c r="H80" s="3">
        <f>SUM(H81:H83)</f>
        <v>108</v>
      </c>
      <c r="I80" s="3">
        <f>SUM(I81)</f>
        <v>12</v>
      </c>
      <c r="J80" s="3">
        <f>SUM(J81:J83)</f>
        <v>96</v>
      </c>
      <c r="K80" s="3"/>
      <c r="L80" s="3"/>
      <c r="M80" s="3"/>
      <c r="N80" s="3"/>
      <c r="O80" s="3"/>
      <c r="P80" s="94"/>
      <c r="Q80" s="94"/>
      <c r="R80" s="3"/>
      <c r="S80" s="3">
        <f>SUM(S81:S83)</f>
        <v>108</v>
      </c>
    </row>
    <row r="81" spans="1:19" ht="75">
      <c r="A81" s="7" t="s">
        <v>183</v>
      </c>
      <c r="B81" s="7" t="s">
        <v>75</v>
      </c>
      <c r="C81" s="36" t="s">
        <v>202</v>
      </c>
      <c r="D81" s="27"/>
      <c r="E81" s="27"/>
      <c r="F81" s="2">
        <v>54</v>
      </c>
      <c r="G81" s="2">
        <v>18</v>
      </c>
      <c r="H81" s="2">
        <v>36</v>
      </c>
      <c r="I81" s="2">
        <v>12</v>
      </c>
      <c r="J81" s="2">
        <v>24</v>
      </c>
      <c r="K81" s="93"/>
      <c r="L81" s="93"/>
      <c r="M81" s="93"/>
      <c r="N81" s="93"/>
      <c r="O81" s="93"/>
      <c r="P81" s="93"/>
      <c r="Q81" s="93"/>
      <c r="R81" s="2"/>
      <c r="S81" s="2">
        <v>36</v>
      </c>
    </row>
    <row r="82" spans="1:19" ht="15">
      <c r="A82" s="4" t="s">
        <v>179</v>
      </c>
      <c r="B82" s="4" t="s">
        <v>82</v>
      </c>
      <c r="C82" s="34"/>
      <c r="D82" s="112" t="s">
        <v>276</v>
      </c>
      <c r="E82" s="27"/>
      <c r="F82" s="2">
        <f t="shared" si="8"/>
        <v>36</v>
      </c>
      <c r="G82" s="2"/>
      <c r="H82" s="22">
        <f>SUM(N82:S82)</f>
        <v>36</v>
      </c>
      <c r="I82" s="2"/>
      <c r="J82" s="2">
        <v>36</v>
      </c>
      <c r="K82" s="2"/>
      <c r="L82" s="2"/>
      <c r="M82" s="2"/>
      <c r="N82" s="2"/>
      <c r="O82" s="2"/>
      <c r="P82" s="93"/>
      <c r="Q82" s="93"/>
      <c r="R82" s="2"/>
      <c r="S82" s="2">
        <v>36</v>
      </c>
    </row>
    <row r="83" spans="1:19" ht="30">
      <c r="A83" s="4" t="s">
        <v>180</v>
      </c>
      <c r="B83" s="4" t="s">
        <v>83</v>
      </c>
      <c r="C83" s="26"/>
      <c r="D83" s="113"/>
      <c r="E83" s="27"/>
      <c r="F83" s="2">
        <f t="shared" si="8"/>
        <v>36</v>
      </c>
      <c r="G83" s="2"/>
      <c r="H83" s="22">
        <f>SUM(N83:S83)</f>
        <v>36</v>
      </c>
      <c r="I83" s="2"/>
      <c r="J83" s="2">
        <v>36</v>
      </c>
      <c r="K83" s="2"/>
      <c r="L83" s="2"/>
      <c r="M83" s="2"/>
      <c r="N83" s="2"/>
      <c r="O83" s="2"/>
      <c r="P83" s="93"/>
      <c r="Q83" s="93"/>
      <c r="R83" s="2"/>
      <c r="S83" s="2">
        <v>36</v>
      </c>
    </row>
    <row r="84" spans="1:19" ht="27" customHeight="1">
      <c r="A84" s="4"/>
      <c r="B84" s="6" t="s">
        <v>181</v>
      </c>
      <c r="C84" s="63" t="s">
        <v>218</v>
      </c>
      <c r="D84" s="38" t="s">
        <v>278</v>
      </c>
      <c r="E84" s="38" t="s">
        <v>159</v>
      </c>
      <c r="F84" s="1">
        <f>SUM(F7,F28,F33,F36,)</f>
        <v>7444</v>
      </c>
      <c r="G84" s="1">
        <f>SUM(G7,G28,G33,G36,)</f>
        <v>2116</v>
      </c>
      <c r="H84" s="1">
        <f>SUM(H7+H28+H33+H36)</f>
        <v>5328</v>
      </c>
      <c r="I84" s="1">
        <f aca="true" t="shared" si="9" ref="I84:R84">SUM(I7,I28,I33,I36,)</f>
        <v>2244</v>
      </c>
      <c r="J84" s="1">
        <f t="shared" si="9"/>
        <v>3084</v>
      </c>
      <c r="K84" s="1">
        <f t="shared" si="9"/>
        <v>20</v>
      </c>
      <c r="L84" s="1">
        <f t="shared" si="9"/>
        <v>576</v>
      </c>
      <c r="M84" s="1">
        <f t="shared" si="9"/>
        <v>828</v>
      </c>
      <c r="N84" s="1">
        <f t="shared" si="9"/>
        <v>576</v>
      </c>
      <c r="O84" s="1">
        <f t="shared" si="9"/>
        <v>828</v>
      </c>
      <c r="P84" s="102">
        <f t="shared" si="9"/>
        <v>576</v>
      </c>
      <c r="Q84" s="102">
        <f t="shared" si="9"/>
        <v>864</v>
      </c>
      <c r="R84" s="102">
        <f t="shared" si="9"/>
        <v>576</v>
      </c>
      <c r="S84" s="102">
        <f>SUM(S28+S37+S55)</f>
        <v>504</v>
      </c>
    </row>
    <row r="85" spans="1:19" ht="15">
      <c r="A85" s="8" t="s">
        <v>76</v>
      </c>
      <c r="B85" s="8" t="s">
        <v>77</v>
      </c>
      <c r="C85" s="30"/>
      <c r="D85" s="39"/>
      <c r="E85" s="39"/>
      <c r="F85" s="40"/>
      <c r="G85" s="40"/>
      <c r="H85" s="1"/>
      <c r="I85" s="40"/>
      <c r="J85" s="40"/>
      <c r="K85" s="40"/>
      <c r="L85" s="40"/>
      <c r="M85" s="40"/>
      <c r="N85" s="40"/>
      <c r="O85" s="40"/>
      <c r="P85" s="107"/>
      <c r="Q85" s="107"/>
      <c r="R85" s="40"/>
      <c r="S85" s="40"/>
    </row>
    <row r="86" spans="1:19" ht="32.25" customHeight="1">
      <c r="A86" s="6" t="s">
        <v>78</v>
      </c>
      <c r="B86" s="59" t="s">
        <v>224</v>
      </c>
      <c r="C86" s="29"/>
      <c r="D86" s="39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107"/>
      <c r="Q86" s="107"/>
      <c r="R86" s="40"/>
      <c r="S86" s="40" t="s">
        <v>189</v>
      </c>
    </row>
    <row r="87" spans="1:19" ht="30.75" customHeight="1">
      <c r="A87" s="31" t="s">
        <v>79</v>
      </c>
      <c r="B87" s="31" t="s">
        <v>168</v>
      </c>
      <c r="C87" s="32"/>
      <c r="D87" s="41"/>
      <c r="E87" s="4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108"/>
      <c r="Q87" s="108"/>
      <c r="R87" s="42"/>
      <c r="S87" s="51" t="s">
        <v>213</v>
      </c>
    </row>
    <row r="88" spans="1:19" s="50" customFormat="1" ht="30">
      <c r="A88" s="48" t="s">
        <v>216</v>
      </c>
      <c r="B88" s="48" t="s">
        <v>214</v>
      </c>
      <c r="C88" s="49"/>
      <c r="D88" s="41"/>
      <c r="E88" s="41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108"/>
      <c r="Q88" s="108"/>
      <c r="R88" s="42"/>
      <c r="S88" s="42" t="s">
        <v>189</v>
      </c>
    </row>
    <row r="89" spans="1:19" s="50" customFormat="1" ht="30.75" thickBot="1">
      <c r="A89" s="48" t="s">
        <v>217</v>
      </c>
      <c r="B89" s="48" t="s">
        <v>215</v>
      </c>
      <c r="C89" s="49"/>
      <c r="D89" s="41"/>
      <c r="E89" s="41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108"/>
      <c r="Q89" s="108"/>
      <c r="R89" s="42"/>
      <c r="S89" s="42" t="s">
        <v>190</v>
      </c>
    </row>
    <row r="90" spans="1:19" ht="28.5" customHeight="1">
      <c r="A90" s="123" t="s">
        <v>277</v>
      </c>
      <c r="B90" s="124"/>
      <c r="C90" s="124"/>
      <c r="D90" s="124"/>
      <c r="E90" s="124"/>
      <c r="F90" s="125"/>
      <c r="G90" s="120" t="s">
        <v>188</v>
      </c>
      <c r="H90" s="132" t="s">
        <v>220</v>
      </c>
      <c r="I90" s="133"/>
      <c r="J90" s="133"/>
      <c r="K90" s="133"/>
      <c r="L90" s="43">
        <v>576</v>
      </c>
      <c r="M90" s="43">
        <v>828</v>
      </c>
      <c r="N90" s="43">
        <v>576</v>
      </c>
      <c r="O90" s="43">
        <v>648</v>
      </c>
      <c r="P90" s="109">
        <v>432</v>
      </c>
      <c r="Q90" s="109">
        <v>504</v>
      </c>
      <c r="R90" s="43">
        <v>468</v>
      </c>
      <c r="S90" s="44">
        <v>252</v>
      </c>
    </row>
    <row r="91" spans="1:19" ht="21.75" customHeight="1">
      <c r="A91" s="126"/>
      <c r="B91" s="127"/>
      <c r="C91" s="127"/>
      <c r="D91" s="127"/>
      <c r="E91" s="127"/>
      <c r="F91" s="128"/>
      <c r="G91" s="121"/>
      <c r="H91" s="114" t="s">
        <v>184</v>
      </c>
      <c r="I91" s="114"/>
      <c r="J91" s="114"/>
      <c r="K91" s="114"/>
      <c r="L91" s="40"/>
      <c r="M91" s="40"/>
      <c r="N91" s="40"/>
      <c r="O91" s="40">
        <v>108</v>
      </c>
      <c r="P91" s="107">
        <v>144</v>
      </c>
      <c r="Q91" s="107">
        <v>72</v>
      </c>
      <c r="R91" s="40">
        <v>108</v>
      </c>
      <c r="S91" s="45">
        <v>72</v>
      </c>
    </row>
    <row r="92" spans="1:19" ht="34.5" customHeight="1">
      <c r="A92" s="126"/>
      <c r="B92" s="127"/>
      <c r="C92" s="127"/>
      <c r="D92" s="127"/>
      <c r="E92" s="127"/>
      <c r="F92" s="128"/>
      <c r="G92" s="121"/>
      <c r="H92" s="134" t="s">
        <v>185</v>
      </c>
      <c r="I92" s="134"/>
      <c r="J92" s="134"/>
      <c r="K92" s="134"/>
      <c r="L92" s="40"/>
      <c r="M92" s="40"/>
      <c r="N92" s="40"/>
      <c r="O92" s="40">
        <v>72</v>
      </c>
      <c r="P92" s="107"/>
      <c r="Q92" s="107">
        <v>288</v>
      </c>
      <c r="R92" s="40"/>
      <c r="S92" s="45">
        <v>180</v>
      </c>
    </row>
    <row r="93" spans="1:19" ht="21.75" customHeight="1">
      <c r="A93" s="126"/>
      <c r="B93" s="127"/>
      <c r="C93" s="127"/>
      <c r="D93" s="127"/>
      <c r="E93" s="127"/>
      <c r="F93" s="128"/>
      <c r="G93" s="121"/>
      <c r="H93" s="114" t="s">
        <v>186</v>
      </c>
      <c r="I93" s="114"/>
      <c r="J93" s="114"/>
      <c r="K93" s="114"/>
      <c r="L93" s="40"/>
      <c r="M93" s="40"/>
      <c r="N93" s="40"/>
      <c r="O93" s="40"/>
      <c r="P93" s="107"/>
      <c r="Q93" s="107"/>
      <c r="R93" s="40"/>
      <c r="S93" s="45">
        <v>144</v>
      </c>
    </row>
    <row r="94" spans="1:19" ht="21" customHeight="1">
      <c r="A94" s="126"/>
      <c r="B94" s="127"/>
      <c r="C94" s="127"/>
      <c r="D94" s="127"/>
      <c r="E94" s="127"/>
      <c r="F94" s="128"/>
      <c r="G94" s="121"/>
      <c r="H94" s="114" t="s">
        <v>187</v>
      </c>
      <c r="I94" s="114"/>
      <c r="J94" s="114"/>
      <c r="K94" s="114"/>
      <c r="L94" s="40">
        <v>0</v>
      </c>
      <c r="M94" s="40">
        <v>3</v>
      </c>
      <c r="N94" s="40">
        <v>1</v>
      </c>
      <c r="O94" s="103">
        <v>3</v>
      </c>
      <c r="P94" s="107">
        <v>2</v>
      </c>
      <c r="Q94" s="107">
        <v>5</v>
      </c>
      <c r="R94" s="40">
        <v>1</v>
      </c>
      <c r="S94" s="45">
        <v>6</v>
      </c>
    </row>
    <row r="95" spans="1:19" ht="21" customHeight="1">
      <c r="A95" s="126"/>
      <c r="B95" s="127"/>
      <c r="C95" s="127"/>
      <c r="D95" s="127"/>
      <c r="E95" s="127"/>
      <c r="F95" s="128"/>
      <c r="G95" s="121"/>
      <c r="H95" s="114" t="s">
        <v>253</v>
      </c>
      <c r="I95" s="114"/>
      <c r="J95" s="114"/>
      <c r="K95" s="114"/>
      <c r="L95" s="40">
        <v>2</v>
      </c>
      <c r="M95" s="40">
        <v>7</v>
      </c>
      <c r="N95" s="40">
        <v>1</v>
      </c>
      <c r="O95" s="40">
        <v>8</v>
      </c>
      <c r="P95" s="107">
        <v>4</v>
      </c>
      <c r="Q95" s="107">
        <v>6</v>
      </c>
      <c r="R95" s="40">
        <v>4</v>
      </c>
      <c r="S95" s="45">
        <v>5</v>
      </c>
    </row>
    <row r="96" spans="1:19" ht="95.25" customHeight="1" thickBot="1">
      <c r="A96" s="129"/>
      <c r="B96" s="130"/>
      <c r="C96" s="130"/>
      <c r="D96" s="130"/>
      <c r="E96" s="130"/>
      <c r="F96" s="131"/>
      <c r="G96" s="122"/>
      <c r="H96" s="115" t="s">
        <v>244</v>
      </c>
      <c r="I96" s="115"/>
      <c r="J96" s="115"/>
      <c r="K96" s="115"/>
      <c r="L96" s="46"/>
      <c r="M96" s="46">
        <v>1</v>
      </c>
      <c r="N96" s="46">
        <v>1</v>
      </c>
      <c r="O96" s="46"/>
      <c r="P96" s="110"/>
      <c r="Q96" s="110"/>
      <c r="R96" s="46">
        <v>1</v>
      </c>
      <c r="S96" s="47"/>
    </row>
    <row r="97" spans="16:17" ht="37.5" customHeight="1">
      <c r="P97" s="111"/>
      <c r="Q97" s="111"/>
    </row>
    <row r="98" spans="1:19" ht="35.25" customHeight="1">
      <c r="A98" s="64"/>
      <c r="B98" s="64"/>
      <c r="C98" s="64"/>
      <c r="D98" s="64"/>
      <c r="E98" s="64"/>
      <c r="F98" s="64"/>
      <c r="G98" s="64"/>
      <c r="H98" s="64"/>
      <c r="N98" s="86"/>
      <c r="O98" s="86"/>
      <c r="P98" s="86"/>
      <c r="Q98" s="86"/>
      <c r="R98" s="86"/>
      <c r="S98" s="86"/>
    </row>
    <row r="99" spans="1:18" ht="28.5" customHeight="1">
      <c r="A99" s="64"/>
      <c r="B99" s="64"/>
      <c r="C99" s="64"/>
      <c r="D99" s="64"/>
      <c r="E99" s="64"/>
      <c r="F99" s="64"/>
      <c r="G99" s="64"/>
      <c r="H99" s="64"/>
      <c r="N99" s="10"/>
      <c r="O99" s="10"/>
      <c r="P99" s="10"/>
      <c r="Q99" s="10"/>
      <c r="R99" s="10"/>
    </row>
    <row r="100" spans="1:18" ht="15">
      <c r="A100" s="10"/>
      <c r="B100" s="10"/>
      <c r="C100" s="10"/>
      <c r="N100" s="10"/>
      <c r="O100" s="10"/>
      <c r="P100" s="10"/>
      <c r="Q100" s="10"/>
      <c r="R100" s="10"/>
    </row>
    <row r="101" spans="1:3" ht="15">
      <c r="A101" s="10"/>
      <c r="B101" s="10"/>
      <c r="C101" s="10"/>
    </row>
    <row r="103" spans="1:3" ht="34.5" customHeight="1">
      <c r="A103" s="87"/>
      <c r="B103" s="88"/>
      <c r="C103" s="88"/>
    </row>
    <row r="105" spans="1:3" ht="15">
      <c r="A105" s="10"/>
      <c r="B105" s="10"/>
      <c r="C105" s="10"/>
    </row>
  </sheetData>
  <sheetProtection/>
  <mergeCells count="27">
    <mergeCell ref="L4:M4"/>
    <mergeCell ref="N4:O4"/>
    <mergeCell ref="P4:Q4"/>
    <mergeCell ref="R4:S4"/>
    <mergeCell ref="L2:S3"/>
    <mergeCell ref="A2:A5"/>
    <mergeCell ref="B2:B5"/>
    <mergeCell ref="I4:K4"/>
    <mergeCell ref="A1:S1"/>
    <mergeCell ref="G90:G96"/>
    <mergeCell ref="A90:F96"/>
    <mergeCell ref="H90:K90"/>
    <mergeCell ref="H91:K91"/>
    <mergeCell ref="H92:K92"/>
    <mergeCell ref="F2:K2"/>
    <mergeCell ref="C2:E4"/>
    <mergeCell ref="H93:K93"/>
    <mergeCell ref="H94:K94"/>
    <mergeCell ref="D70:D71"/>
    <mergeCell ref="D82:D83"/>
    <mergeCell ref="H95:K95"/>
    <mergeCell ref="H96:K96"/>
    <mergeCell ref="F3:F5"/>
    <mergeCell ref="G3:G5"/>
    <mergeCell ref="H4:H5"/>
    <mergeCell ref="H3:K3"/>
    <mergeCell ref="D65:D66"/>
  </mergeCells>
  <printOptions/>
  <pageMargins left="0.56" right="0.7086614173228347" top="0.49" bottom="0.48" header="0.31496062992125984" footer="0.24"/>
  <pageSetup horizontalDpi="600" verticalDpi="600" orientation="landscape" paperSize="9" scale="59" r:id="rId1"/>
  <rowBreaks count="5" manualBreakCount="5">
    <brk id="37" max="18" man="1"/>
    <brk id="62" max="17" man="1"/>
    <brk id="76" max="17" man="1"/>
    <brk id="96" max="17" man="1"/>
    <brk id="11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O40"/>
  <sheetViews>
    <sheetView view="pageBreakPreview" zoomScale="75" zoomScaleSheetLayoutView="75" zoomScalePageLayoutView="0" workbookViewId="0" topLeftCell="A19">
      <selection activeCell="Z32" sqref="Z32"/>
    </sheetView>
  </sheetViews>
  <sheetFormatPr defaultColWidth="9.140625" defaultRowHeight="15"/>
  <cols>
    <col min="1" max="1" width="0.13671875" style="0" customWidth="1"/>
    <col min="2" max="2" width="4.421875" style="0" customWidth="1"/>
    <col min="3" max="3" width="3.8515625" style="0" customWidth="1"/>
    <col min="4" max="5" width="3.7109375" style="0" customWidth="1"/>
    <col min="6" max="6" width="3.57421875" style="0" customWidth="1"/>
    <col min="7" max="8" width="4.140625" style="0" customWidth="1"/>
    <col min="9" max="9" width="4.00390625" style="0" customWidth="1"/>
    <col min="10" max="10" width="4.140625" style="0" customWidth="1"/>
    <col min="11" max="11" width="4.0039062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28125" style="0" customWidth="1"/>
    <col min="17" max="17" width="3.8515625" style="0" customWidth="1"/>
    <col min="18" max="18" width="3.57421875" style="0" customWidth="1"/>
    <col min="19" max="19" width="3.7109375" style="0" customWidth="1"/>
    <col min="20" max="20" width="4.140625" style="0" customWidth="1"/>
    <col min="21" max="21" width="3.7109375" style="0" customWidth="1"/>
    <col min="22" max="22" width="3.8515625" style="0" customWidth="1"/>
    <col min="23" max="23" width="4.140625" style="0" customWidth="1"/>
    <col min="24" max="24" width="3.8515625" style="0" customWidth="1"/>
    <col min="25" max="26" width="4.28125" style="0" customWidth="1"/>
    <col min="27" max="28" width="4.140625" style="0" customWidth="1"/>
    <col min="29" max="29" width="3.57421875" style="0" customWidth="1"/>
    <col min="30" max="30" width="3.7109375" style="0" customWidth="1"/>
    <col min="31" max="31" width="3.57421875" style="0" customWidth="1"/>
    <col min="32" max="33" width="3.8515625" style="0" customWidth="1"/>
    <col min="34" max="35" width="3.7109375" style="0" customWidth="1"/>
    <col min="36" max="36" width="3.57421875" style="0" customWidth="1"/>
    <col min="37" max="37" width="3.28125" style="0" customWidth="1"/>
    <col min="38" max="38" width="3.57421875" style="0" customWidth="1"/>
    <col min="39" max="40" width="3.28125" style="0" customWidth="1"/>
    <col min="41" max="41" width="3.57421875" style="0" customWidth="1"/>
    <col min="42" max="42" width="2.57421875" style="0" customWidth="1"/>
    <col min="43" max="43" width="3.57421875" style="0" customWidth="1"/>
    <col min="44" max="45" width="3.28125" style="0" customWidth="1"/>
    <col min="46" max="46" width="3.57421875" style="0" customWidth="1"/>
    <col min="47" max="47" width="3.7109375" style="0" customWidth="1"/>
    <col min="48" max="48" width="3.8515625" style="0" customWidth="1"/>
    <col min="49" max="49" width="3.57421875" style="0" customWidth="1"/>
    <col min="50" max="50" width="3.8515625" style="0" customWidth="1"/>
    <col min="51" max="51" width="3.57421875" style="0" customWidth="1"/>
    <col min="52" max="52" width="3.8515625" style="0" customWidth="1"/>
    <col min="53" max="53" width="4.140625" style="0" customWidth="1"/>
    <col min="54" max="54" width="3.8515625" style="0" customWidth="1"/>
    <col min="55" max="55" width="4.140625" style="0" customWidth="1"/>
    <col min="56" max="56" width="5.7109375" style="0" customWidth="1"/>
    <col min="57" max="57" width="7.421875" style="0" customWidth="1"/>
    <col min="58" max="59" width="4.57421875" style="0" customWidth="1"/>
    <col min="60" max="60" width="5.00390625" style="0" customWidth="1"/>
    <col min="61" max="61" width="4.8515625" style="0" customWidth="1"/>
    <col min="62" max="62" width="4.140625" style="0" customWidth="1"/>
    <col min="63" max="63" width="5.421875" style="0" customWidth="1"/>
    <col min="64" max="64" width="4.57421875" style="0" customWidth="1"/>
    <col min="65" max="65" width="5.57421875" style="0" customWidth="1"/>
    <col min="66" max="66" width="2.57421875" style="0" customWidth="1"/>
    <col min="67" max="67" width="4.57421875" style="0" customWidth="1"/>
  </cols>
  <sheetData>
    <row r="1" ht="24" customHeight="1"/>
    <row r="2" spans="7:66" ht="21.75" customHeight="1">
      <c r="G2" s="53"/>
      <c r="H2" s="53"/>
      <c r="I2" s="53"/>
      <c r="J2" s="53"/>
      <c r="K2" s="53"/>
      <c r="L2" s="53"/>
      <c r="M2" s="53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7:66" ht="21" customHeight="1">
      <c r="G3" s="53"/>
      <c r="H3" s="53"/>
      <c r="I3" s="53"/>
      <c r="J3" s="53"/>
      <c r="K3" s="53"/>
      <c r="L3" s="53"/>
      <c r="M3" s="53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</row>
    <row r="4" spans="7:66" ht="20.25" customHeight="1">
      <c r="G4" s="53"/>
      <c r="H4" s="53"/>
      <c r="I4" s="53"/>
      <c r="J4" s="53"/>
      <c r="K4" s="53"/>
      <c r="L4" s="53"/>
      <c r="M4" s="53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</row>
    <row r="5" spans="7:66" ht="15" customHeight="1">
      <c r="G5" s="53"/>
      <c r="H5" s="53"/>
      <c r="I5" s="53"/>
      <c r="J5" s="53"/>
      <c r="K5" s="53"/>
      <c r="L5" s="53"/>
      <c r="M5" s="53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</row>
    <row r="6" spans="7:66" ht="20.25" customHeight="1">
      <c r="G6" s="53"/>
      <c r="H6" s="53"/>
      <c r="I6" s="53"/>
      <c r="J6" s="53"/>
      <c r="K6" s="53"/>
      <c r="L6" s="53"/>
      <c r="M6" s="53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</row>
    <row r="7" spans="7:66" ht="24" customHeight="1">
      <c r="G7" s="53"/>
      <c r="H7" s="53"/>
      <c r="I7" s="53"/>
      <c r="J7" s="53"/>
      <c r="K7" s="53"/>
      <c r="L7" s="53"/>
      <c r="M7" s="53"/>
      <c r="N7" s="70"/>
      <c r="O7" s="70"/>
      <c r="P7" s="70"/>
      <c r="Q7" s="70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70"/>
      <c r="AT7" s="70"/>
      <c r="AU7" s="70"/>
      <c r="AV7" s="70"/>
      <c r="AW7" s="70"/>
      <c r="AX7" s="70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</row>
    <row r="8" spans="7:66" ht="66" customHeight="1">
      <c r="G8" s="53"/>
      <c r="H8" s="53"/>
      <c r="I8" s="53"/>
      <c r="J8" s="53"/>
      <c r="K8" s="53"/>
      <c r="L8" s="53"/>
      <c r="M8" s="53"/>
      <c r="N8" s="71"/>
      <c r="O8" s="71"/>
      <c r="P8" s="71"/>
      <c r="Q8" s="71"/>
      <c r="R8" s="66"/>
      <c r="S8" s="66"/>
      <c r="T8" s="66"/>
      <c r="U8" s="66"/>
      <c r="V8" s="67"/>
      <c r="W8" s="67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70"/>
      <c r="AW8" s="70"/>
      <c r="AX8" s="70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</row>
    <row r="9" spans="7:66" ht="16.5" customHeight="1" hidden="1">
      <c r="G9" s="53"/>
      <c r="H9" s="53"/>
      <c r="I9" s="53"/>
      <c r="J9" s="53"/>
      <c r="K9" s="53"/>
      <c r="L9" s="53"/>
      <c r="M9" s="53"/>
      <c r="N9" s="71"/>
      <c r="O9" s="71"/>
      <c r="P9" s="71"/>
      <c r="Q9" s="71"/>
      <c r="R9" s="66"/>
      <c r="S9" s="66"/>
      <c r="T9" s="66"/>
      <c r="U9" s="66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70"/>
      <c r="AW9" s="70"/>
      <c r="AX9" s="70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</row>
    <row r="10" spans="7:66" ht="23.25" customHeight="1">
      <c r="G10" s="53"/>
      <c r="H10" s="53"/>
      <c r="I10" s="53"/>
      <c r="J10" s="53"/>
      <c r="K10" s="53"/>
      <c r="L10" s="53"/>
      <c r="M10" s="53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70"/>
      <c r="AW10" s="70"/>
      <c r="AX10" s="70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70"/>
    </row>
    <row r="11" spans="7:66" ht="26.25" customHeight="1">
      <c r="G11" s="53"/>
      <c r="H11" s="53"/>
      <c r="I11" s="53"/>
      <c r="J11" s="53"/>
      <c r="K11" s="53"/>
      <c r="L11" s="53"/>
      <c r="M11" s="53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</row>
    <row r="12" spans="7:66" ht="25.5" customHeight="1">
      <c r="G12" s="53"/>
      <c r="H12" s="53"/>
      <c r="I12" s="53"/>
      <c r="J12" s="53"/>
      <c r="K12" s="53"/>
      <c r="L12" s="53"/>
      <c r="M12" s="53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70"/>
      <c r="AW12" s="70"/>
      <c r="AX12" s="70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0"/>
      <c r="BN12" s="70"/>
    </row>
    <row r="13" spans="7:66" ht="21.75" customHeight="1">
      <c r="G13" s="53"/>
      <c r="H13" s="53"/>
      <c r="I13" s="53"/>
      <c r="J13" s="53"/>
      <c r="K13" s="53"/>
      <c r="L13" s="53"/>
      <c r="M13" s="53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70"/>
      <c r="AW13" s="70"/>
      <c r="AX13" s="70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0"/>
      <c r="BN13" s="70"/>
    </row>
    <row r="14" spans="7:66" ht="28.5" customHeight="1">
      <c r="G14" s="53"/>
      <c r="H14" s="53"/>
      <c r="I14" s="53"/>
      <c r="J14" s="53"/>
      <c r="K14" s="53"/>
      <c r="L14" s="53"/>
      <c r="M14" s="53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70"/>
      <c r="AW14" s="70"/>
      <c r="AX14" s="70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0"/>
      <c r="BN14" s="70"/>
    </row>
    <row r="15" spans="7:66" ht="15" customHeight="1">
      <c r="G15" s="53"/>
      <c r="H15" s="53"/>
      <c r="I15" s="53"/>
      <c r="J15" s="53"/>
      <c r="K15" s="53"/>
      <c r="L15" s="53"/>
      <c r="M15" s="53"/>
      <c r="N15" s="70"/>
      <c r="O15" s="70"/>
      <c r="P15" s="70"/>
      <c r="Q15" s="70"/>
      <c r="R15" s="65"/>
      <c r="S15" s="65"/>
      <c r="T15" s="65"/>
      <c r="U15" s="65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73"/>
      <c r="AW15" s="70"/>
      <c r="AX15" s="70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0"/>
      <c r="BN15" s="70"/>
    </row>
    <row r="16" spans="7:66" ht="16.5" customHeight="1">
      <c r="G16" s="53"/>
      <c r="H16" s="53"/>
      <c r="I16" s="53"/>
      <c r="J16" s="53"/>
      <c r="K16" s="53"/>
      <c r="L16" s="53"/>
      <c r="M16" s="53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70"/>
      <c r="AW16" s="70"/>
      <c r="AX16" s="70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0"/>
      <c r="BN16" s="70"/>
    </row>
    <row r="17" spans="7:66" ht="15" customHeight="1">
      <c r="G17" s="53"/>
      <c r="H17" s="53"/>
      <c r="I17" s="53"/>
      <c r="J17" s="53"/>
      <c r="K17" s="53"/>
      <c r="L17" s="53"/>
      <c r="M17" s="53"/>
      <c r="N17" s="70"/>
      <c r="O17" s="70"/>
      <c r="P17" s="70"/>
      <c r="Q17" s="70"/>
      <c r="R17" s="74"/>
      <c r="S17" s="74"/>
      <c r="T17" s="74"/>
      <c r="U17" s="74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5"/>
      <c r="AW17" s="69"/>
      <c r="AX17" s="65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69"/>
      <c r="BN17" s="70"/>
    </row>
    <row r="18" spans="7:66" ht="15" customHeight="1">
      <c r="G18" s="53"/>
      <c r="H18" s="53"/>
      <c r="I18" s="53"/>
      <c r="J18" s="53"/>
      <c r="K18" s="53"/>
      <c r="L18" s="53"/>
      <c r="M18" s="53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70"/>
    </row>
    <row r="19" spans="7:66" ht="15" customHeight="1">
      <c r="G19" s="53"/>
      <c r="H19" s="53"/>
      <c r="I19" s="53"/>
      <c r="J19" s="53"/>
      <c r="K19" s="53"/>
      <c r="L19" s="53"/>
      <c r="M19" s="53"/>
      <c r="N19" s="70"/>
      <c r="O19" s="70"/>
      <c r="P19" s="70"/>
      <c r="Q19" s="70"/>
      <c r="R19" s="74"/>
      <c r="S19" s="74"/>
      <c r="T19" s="74"/>
      <c r="U19" s="74"/>
      <c r="V19" s="74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74"/>
      <c r="AP19" s="74"/>
      <c r="AQ19" s="74"/>
      <c r="AR19" s="74"/>
      <c r="AS19" s="74"/>
      <c r="AT19" s="74"/>
      <c r="AU19" s="70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70"/>
    </row>
    <row r="20" spans="7:66" ht="21" customHeight="1">
      <c r="G20" s="53"/>
      <c r="H20" s="53"/>
      <c r="I20" s="53"/>
      <c r="J20" s="53"/>
      <c r="K20" s="53"/>
      <c r="L20" s="53"/>
      <c r="M20" s="53"/>
      <c r="N20" s="70"/>
      <c r="O20" s="70"/>
      <c r="P20" s="70"/>
      <c r="Q20" s="70"/>
      <c r="R20" s="74"/>
      <c r="S20" s="74"/>
      <c r="T20" s="74"/>
      <c r="U20" s="74"/>
      <c r="V20" s="74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74"/>
      <c r="AP20" s="74"/>
      <c r="AQ20" s="74"/>
      <c r="AR20" s="74"/>
      <c r="AS20" s="74"/>
      <c r="AT20" s="74"/>
      <c r="AU20" s="70"/>
      <c r="AV20" s="69"/>
      <c r="AW20" s="69"/>
      <c r="AX20" s="69"/>
      <c r="AY20" s="69"/>
      <c r="AZ20" s="69"/>
      <c r="BA20" s="69"/>
      <c r="BB20" s="69"/>
      <c r="BC20" s="91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</row>
    <row r="21" spans="2:66" ht="24" customHeight="1">
      <c r="B21" s="10"/>
      <c r="G21" s="53"/>
      <c r="H21" s="53"/>
      <c r="I21" s="53"/>
      <c r="J21" s="53"/>
      <c r="K21" s="53"/>
      <c r="L21" s="53"/>
      <c r="M21" s="53"/>
      <c r="N21" s="70"/>
      <c r="O21" s="70"/>
      <c r="P21" s="70"/>
      <c r="Q21" s="70"/>
      <c r="R21" s="74"/>
      <c r="S21" s="74"/>
      <c r="T21" s="74"/>
      <c r="U21" s="74"/>
      <c r="V21" s="74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74"/>
      <c r="AP21" s="74"/>
      <c r="AQ21" s="74"/>
      <c r="AR21" s="74"/>
      <c r="AS21" s="74"/>
      <c r="AT21" s="74"/>
      <c r="AU21" s="70"/>
      <c r="AV21" s="69"/>
      <c r="AW21" s="69"/>
      <c r="AX21" s="69"/>
      <c r="AY21" s="69"/>
      <c r="AZ21" s="69"/>
      <c r="BA21" s="69"/>
      <c r="BB21" s="69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</row>
    <row r="22" spans="2:66" ht="30" customHeight="1">
      <c r="B22" s="10"/>
      <c r="G22" s="53"/>
      <c r="H22" s="53"/>
      <c r="I22" s="53"/>
      <c r="J22" s="53"/>
      <c r="K22" s="53"/>
      <c r="L22" s="53"/>
      <c r="M22" s="53"/>
      <c r="N22" s="70"/>
      <c r="O22" s="70"/>
      <c r="P22" s="70"/>
      <c r="Q22" s="70"/>
      <c r="R22" s="74"/>
      <c r="S22" s="74"/>
      <c r="T22" s="74"/>
      <c r="U22" s="74"/>
      <c r="V22" s="74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74"/>
      <c r="AP22" s="74"/>
      <c r="AQ22" s="74"/>
      <c r="AR22" s="74"/>
      <c r="AS22" s="74"/>
      <c r="AT22" s="74"/>
      <c r="AU22" s="70"/>
      <c r="AV22" s="69"/>
      <c r="AW22" s="69"/>
      <c r="AX22" s="69"/>
      <c r="AY22" s="69"/>
      <c r="AZ22" s="69"/>
      <c r="BA22" s="69"/>
      <c r="BB22" s="69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</row>
    <row r="23" spans="2:66" ht="23.25" customHeight="1">
      <c r="B23" s="10"/>
      <c r="G23" s="53"/>
      <c r="H23" s="53"/>
      <c r="I23" s="53"/>
      <c r="J23" s="53"/>
      <c r="K23" s="53"/>
      <c r="L23" s="53"/>
      <c r="M23" s="53"/>
      <c r="N23" s="70"/>
      <c r="O23" s="70"/>
      <c r="P23" s="70"/>
      <c r="Q23" s="70"/>
      <c r="R23" s="70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0"/>
      <c r="AV23" s="70"/>
      <c r="AW23" s="70"/>
      <c r="AX23" s="70"/>
      <c r="AY23" s="70"/>
      <c r="AZ23" s="70"/>
      <c r="BA23" s="70"/>
      <c r="BB23" s="70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</row>
    <row r="24" spans="2:66" ht="23.25" customHeight="1">
      <c r="B24" s="10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2:66" ht="23.25" customHeight="1">
      <c r="B25" s="10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2:65" ht="17.25" customHeight="1">
      <c r="B26" s="10"/>
      <c r="C26" s="148" t="s">
        <v>281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7"/>
      <c r="BC26" s="148" t="s">
        <v>161</v>
      </c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</row>
    <row r="27" spans="2:67" ht="103.5" customHeight="1">
      <c r="B27" s="146" t="s">
        <v>100</v>
      </c>
      <c r="C27" s="149" t="s">
        <v>101</v>
      </c>
      <c r="D27" s="149"/>
      <c r="E27" s="149"/>
      <c r="F27" s="149"/>
      <c r="G27" s="146" t="s">
        <v>105</v>
      </c>
      <c r="H27" s="149" t="s">
        <v>106</v>
      </c>
      <c r="I27" s="149"/>
      <c r="J27" s="149"/>
      <c r="K27" s="146" t="s">
        <v>110</v>
      </c>
      <c r="L27" s="149" t="s">
        <v>111</v>
      </c>
      <c r="M27" s="149"/>
      <c r="N27" s="149"/>
      <c r="O27" s="149"/>
      <c r="P27" s="149" t="s">
        <v>116</v>
      </c>
      <c r="Q27" s="149"/>
      <c r="R27" s="149"/>
      <c r="S27" s="149"/>
      <c r="T27" s="146" t="s">
        <v>118</v>
      </c>
      <c r="U27" s="149" t="s">
        <v>119</v>
      </c>
      <c r="V27" s="149"/>
      <c r="W27" s="149"/>
      <c r="X27" s="146" t="s">
        <v>123</v>
      </c>
      <c r="Y27" s="149" t="s">
        <v>124</v>
      </c>
      <c r="Z27" s="149"/>
      <c r="AA27" s="149"/>
      <c r="AB27" s="146" t="s">
        <v>128</v>
      </c>
      <c r="AC27" s="149" t="s">
        <v>129</v>
      </c>
      <c r="AD27" s="149"/>
      <c r="AE27" s="149"/>
      <c r="AF27" s="149"/>
      <c r="AG27" s="146" t="s">
        <v>132</v>
      </c>
      <c r="AH27" s="149" t="s">
        <v>133</v>
      </c>
      <c r="AI27" s="149"/>
      <c r="AJ27" s="149"/>
      <c r="AK27" s="146" t="s">
        <v>134</v>
      </c>
      <c r="AL27" s="149" t="s">
        <v>135</v>
      </c>
      <c r="AM27" s="149"/>
      <c r="AN27" s="149"/>
      <c r="AO27" s="149"/>
      <c r="AP27" s="149" t="s">
        <v>140</v>
      </c>
      <c r="AQ27" s="149"/>
      <c r="AR27" s="149"/>
      <c r="AS27" s="149"/>
      <c r="AT27" s="146" t="s">
        <v>141</v>
      </c>
      <c r="AU27" s="149" t="s">
        <v>142</v>
      </c>
      <c r="AV27" s="149"/>
      <c r="AW27" s="149"/>
      <c r="AX27" s="146" t="s">
        <v>143</v>
      </c>
      <c r="AY27" s="149" t="s">
        <v>144</v>
      </c>
      <c r="AZ27" s="149"/>
      <c r="BA27" s="149"/>
      <c r="BB27" s="149"/>
      <c r="BC27" s="146" t="s">
        <v>100</v>
      </c>
      <c r="BD27" s="150" t="s">
        <v>147</v>
      </c>
      <c r="BE27" s="150"/>
      <c r="BF27" s="146" t="s">
        <v>245</v>
      </c>
      <c r="BG27" s="146" t="s">
        <v>150</v>
      </c>
      <c r="BH27" s="147" t="s">
        <v>155</v>
      </c>
      <c r="BI27" s="147" t="s">
        <v>156</v>
      </c>
      <c r="BJ27" s="146" t="s">
        <v>151</v>
      </c>
      <c r="BK27" s="147" t="s">
        <v>152</v>
      </c>
      <c r="BL27" s="146" t="s">
        <v>154</v>
      </c>
      <c r="BM27" s="146" t="s">
        <v>153</v>
      </c>
      <c r="BN27" s="11"/>
      <c r="BO27" s="9"/>
    </row>
    <row r="28" spans="2:67" ht="76.5" customHeight="1">
      <c r="B28" s="146"/>
      <c r="C28" s="12" t="s">
        <v>102</v>
      </c>
      <c r="D28" s="12" t="s">
        <v>103</v>
      </c>
      <c r="E28" s="12" t="s">
        <v>104</v>
      </c>
      <c r="F28" s="12" t="s">
        <v>117</v>
      </c>
      <c r="G28" s="146"/>
      <c r="H28" s="12" t="s">
        <v>107</v>
      </c>
      <c r="I28" s="12" t="s">
        <v>108</v>
      </c>
      <c r="J28" s="12" t="s">
        <v>109</v>
      </c>
      <c r="K28" s="146"/>
      <c r="L28" s="12" t="s">
        <v>112</v>
      </c>
      <c r="M28" s="12" t="s">
        <v>113</v>
      </c>
      <c r="N28" s="12" t="s">
        <v>114</v>
      </c>
      <c r="O28" s="12" t="s">
        <v>115</v>
      </c>
      <c r="P28" s="12" t="s">
        <v>102</v>
      </c>
      <c r="Q28" s="12" t="s">
        <v>103</v>
      </c>
      <c r="R28" s="12" t="s">
        <v>104</v>
      </c>
      <c r="S28" s="12" t="s">
        <v>117</v>
      </c>
      <c r="T28" s="146"/>
      <c r="U28" s="12" t="s">
        <v>120</v>
      </c>
      <c r="V28" s="12" t="s">
        <v>121</v>
      </c>
      <c r="W28" s="12" t="s">
        <v>122</v>
      </c>
      <c r="X28" s="146"/>
      <c r="Y28" s="12" t="s">
        <v>125</v>
      </c>
      <c r="Z28" s="12" t="s">
        <v>126</v>
      </c>
      <c r="AA28" s="12" t="s">
        <v>127</v>
      </c>
      <c r="AB28" s="146"/>
      <c r="AC28" s="12" t="s">
        <v>125</v>
      </c>
      <c r="AD28" s="12" t="s">
        <v>130</v>
      </c>
      <c r="AE28" s="12" t="s">
        <v>127</v>
      </c>
      <c r="AF28" s="12" t="s">
        <v>131</v>
      </c>
      <c r="AG28" s="146"/>
      <c r="AH28" s="12" t="s">
        <v>107</v>
      </c>
      <c r="AI28" s="12" t="s">
        <v>108</v>
      </c>
      <c r="AJ28" s="12" t="s">
        <v>109</v>
      </c>
      <c r="AK28" s="146"/>
      <c r="AL28" s="12" t="s">
        <v>136</v>
      </c>
      <c r="AM28" s="12" t="s">
        <v>137</v>
      </c>
      <c r="AN28" s="12" t="s">
        <v>138</v>
      </c>
      <c r="AO28" s="12" t="s">
        <v>139</v>
      </c>
      <c r="AP28" s="12" t="s">
        <v>102</v>
      </c>
      <c r="AQ28" s="12" t="s">
        <v>103</v>
      </c>
      <c r="AR28" s="12" t="s">
        <v>104</v>
      </c>
      <c r="AS28" s="12" t="s">
        <v>117</v>
      </c>
      <c r="AT28" s="146"/>
      <c r="AU28" s="12" t="s">
        <v>107</v>
      </c>
      <c r="AV28" s="12" t="s">
        <v>108</v>
      </c>
      <c r="AW28" s="12" t="s">
        <v>109</v>
      </c>
      <c r="AX28" s="146"/>
      <c r="AY28" s="12" t="s">
        <v>112</v>
      </c>
      <c r="AZ28" s="12" t="s">
        <v>113</v>
      </c>
      <c r="BA28" s="12" t="s">
        <v>114</v>
      </c>
      <c r="BB28" s="12" t="s">
        <v>145</v>
      </c>
      <c r="BC28" s="146"/>
      <c r="BD28" s="12" t="s">
        <v>148</v>
      </c>
      <c r="BE28" s="12" t="s">
        <v>149</v>
      </c>
      <c r="BF28" s="146"/>
      <c r="BG28" s="146"/>
      <c r="BH28" s="147"/>
      <c r="BI28" s="147"/>
      <c r="BJ28" s="146"/>
      <c r="BK28" s="147"/>
      <c r="BL28" s="146"/>
      <c r="BM28" s="146"/>
      <c r="BN28" s="11"/>
      <c r="BO28" s="9"/>
    </row>
    <row r="29" spans="2:67" ht="24.75" customHeight="1">
      <c r="B29" s="13">
        <v>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173</v>
      </c>
      <c r="U29" s="13" t="s">
        <v>173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 t="s">
        <v>170</v>
      </c>
      <c r="AS29" s="13" t="s">
        <v>170</v>
      </c>
      <c r="AT29" s="13" t="s">
        <v>173</v>
      </c>
      <c r="AU29" s="13" t="s">
        <v>173</v>
      </c>
      <c r="AV29" s="13" t="s">
        <v>173</v>
      </c>
      <c r="AW29" s="13" t="s">
        <v>173</v>
      </c>
      <c r="AX29" s="13" t="s">
        <v>173</v>
      </c>
      <c r="AY29" s="13" t="s">
        <v>173</v>
      </c>
      <c r="AZ29" s="13" t="s">
        <v>173</v>
      </c>
      <c r="BA29" s="13" t="s">
        <v>173</v>
      </c>
      <c r="BB29" s="13" t="s">
        <v>173</v>
      </c>
      <c r="BC29" s="13" t="s">
        <v>157</v>
      </c>
      <c r="BD29" s="13" t="s">
        <v>192</v>
      </c>
      <c r="BE29" s="13" t="s">
        <v>193</v>
      </c>
      <c r="BF29" s="13" t="s">
        <v>158</v>
      </c>
      <c r="BG29" s="13"/>
      <c r="BH29" s="13"/>
      <c r="BI29" s="13"/>
      <c r="BJ29" s="13"/>
      <c r="BK29" s="13"/>
      <c r="BL29" s="13" t="s">
        <v>212</v>
      </c>
      <c r="BM29" s="13" t="s">
        <v>208</v>
      </c>
      <c r="BN29" s="9"/>
      <c r="BO29" s="9"/>
    </row>
    <row r="30" spans="2:67" ht="21.75" customHeight="1">
      <c r="B30" s="13">
        <v>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 t="s">
        <v>163</v>
      </c>
      <c r="S30" s="13" t="s">
        <v>170</v>
      </c>
      <c r="T30" s="13" t="s">
        <v>173</v>
      </c>
      <c r="U30" s="13" t="s">
        <v>173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 t="s">
        <v>163</v>
      </c>
      <c r="AP30" s="13" t="s">
        <v>163</v>
      </c>
      <c r="AQ30" s="13" t="s">
        <v>164</v>
      </c>
      <c r="AR30" s="13" t="s">
        <v>164</v>
      </c>
      <c r="AS30" s="13" t="s">
        <v>170</v>
      </c>
      <c r="AT30" s="13" t="s">
        <v>173</v>
      </c>
      <c r="AU30" s="13" t="s">
        <v>173</v>
      </c>
      <c r="AV30" s="13" t="s">
        <v>173</v>
      </c>
      <c r="AW30" s="13" t="s">
        <v>173</v>
      </c>
      <c r="AX30" s="13" t="s">
        <v>173</v>
      </c>
      <c r="AY30" s="13" t="s">
        <v>173</v>
      </c>
      <c r="AZ30" s="13" t="s">
        <v>173</v>
      </c>
      <c r="BA30" s="13" t="s">
        <v>173</v>
      </c>
      <c r="BB30" s="13" t="s">
        <v>173</v>
      </c>
      <c r="BC30" s="13" t="s">
        <v>158</v>
      </c>
      <c r="BD30" s="13" t="s">
        <v>195</v>
      </c>
      <c r="BE30" s="13" t="s">
        <v>194</v>
      </c>
      <c r="BF30" s="13" t="s">
        <v>158</v>
      </c>
      <c r="BG30" s="13" t="s">
        <v>159</v>
      </c>
      <c r="BH30" s="13" t="s">
        <v>158</v>
      </c>
      <c r="BI30" s="13"/>
      <c r="BJ30" s="13"/>
      <c r="BK30" s="13"/>
      <c r="BL30" s="13" t="s">
        <v>212</v>
      </c>
      <c r="BM30" s="13" t="s">
        <v>208</v>
      </c>
      <c r="BN30" s="9"/>
      <c r="BO30" s="9"/>
    </row>
    <row r="31" spans="2:67" ht="21.75" customHeight="1">
      <c r="B31" s="13">
        <v>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 t="s">
        <v>163</v>
      </c>
      <c r="R31" s="13" t="s">
        <v>163</v>
      </c>
      <c r="S31" s="13" t="s">
        <v>170</v>
      </c>
      <c r="T31" s="13" t="s">
        <v>173</v>
      </c>
      <c r="U31" s="13" t="s">
        <v>173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 t="s">
        <v>163</v>
      </c>
      <c r="AI31" s="13" t="s">
        <v>163</v>
      </c>
      <c r="AJ31" s="13" t="s">
        <v>163</v>
      </c>
      <c r="AK31" s="13" t="s">
        <v>163</v>
      </c>
      <c r="AL31" s="13" t="s">
        <v>164</v>
      </c>
      <c r="AM31" s="13" t="s">
        <v>164</v>
      </c>
      <c r="AN31" s="13" t="s">
        <v>164</v>
      </c>
      <c r="AO31" s="13" t="s">
        <v>164</v>
      </c>
      <c r="AP31" s="13" t="s">
        <v>164</v>
      </c>
      <c r="AQ31" s="13" t="s">
        <v>164</v>
      </c>
      <c r="AR31" s="13" t="s">
        <v>164</v>
      </c>
      <c r="AS31" s="13" t="s">
        <v>164</v>
      </c>
      <c r="AT31" s="13" t="s">
        <v>170</v>
      </c>
      <c r="AU31" s="13" t="s">
        <v>173</v>
      </c>
      <c r="AV31" s="13" t="s">
        <v>173</v>
      </c>
      <c r="AW31" s="13" t="s">
        <v>173</v>
      </c>
      <c r="AX31" s="13" t="s">
        <v>173</v>
      </c>
      <c r="AY31" s="13" t="s">
        <v>173</v>
      </c>
      <c r="AZ31" s="13" t="s">
        <v>173</v>
      </c>
      <c r="BA31" s="13" t="s">
        <v>173</v>
      </c>
      <c r="BB31" s="13" t="s">
        <v>173</v>
      </c>
      <c r="BC31" s="13" t="s">
        <v>159</v>
      </c>
      <c r="BD31" s="13" t="s">
        <v>196</v>
      </c>
      <c r="BE31" s="13" t="s">
        <v>197</v>
      </c>
      <c r="BF31" s="13" t="s">
        <v>158</v>
      </c>
      <c r="BG31" s="13" t="s">
        <v>203</v>
      </c>
      <c r="BH31" s="13" t="s">
        <v>202</v>
      </c>
      <c r="BI31" s="13"/>
      <c r="BJ31" s="13"/>
      <c r="BK31" s="13"/>
      <c r="BL31" s="13" t="s">
        <v>207</v>
      </c>
      <c r="BM31" s="13" t="s">
        <v>208</v>
      </c>
      <c r="BN31" s="9"/>
      <c r="BO31" s="9"/>
    </row>
    <row r="32" spans="2:67" ht="24" customHeight="1">
      <c r="B32" s="13">
        <v>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 t="s">
        <v>163</v>
      </c>
      <c r="Q32" s="13" t="s">
        <v>163</v>
      </c>
      <c r="R32" s="13" t="s">
        <v>163</v>
      </c>
      <c r="S32" s="13" t="s">
        <v>170</v>
      </c>
      <c r="T32" s="13" t="s">
        <v>173</v>
      </c>
      <c r="U32" s="13" t="s">
        <v>173</v>
      </c>
      <c r="V32" s="13"/>
      <c r="W32" s="13"/>
      <c r="X32" s="13"/>
      <c r="Y32" s="13"/>
      <c r="Z32" s="13"/>
      <c r="AA32" s="13"/>
      <c r="AB32" s="13"/>
      <c r="AC32" s="13" t="s">
        <v>163</v>
      </c>
      <c r="AD32" s="13" t="s">
        <v>163</v>
      </c>
      <c r="AE32" s="13" t="s">
        <v>164</v>
      </c>
      <c r="AF32" s="13" t="s">
        <v>164</v>
      </c>
      <c r="AG32" s="13" t="s">
        <v>164</v>
      </c>
      <c r="AH32" s="13" t="s">
        <v>164</v>
      </c>
      <c r="AI32" s="13" t="s">
        <v>164</v>
      </c>
      <c r="AJ32" s="13" t="s">
        <v>165</v>
      </c>
      <c r="AK32" s="13" t="s">
        <v>165</v>
      </c>
      <c r="AL32" s="13" t="s">
        <v>165</v>
      </c>
      <c r="AM32" s="13" t="s">
        <v>165</v>
      </c>
      <c r="AN32" s="13" t="s">
        <v>171</v>
      </c>
      <c r="AO32" s="13" t="s">
        <v>171</v>
      </c>
      <c r="AP32" s="13" t="s">
        <v>171</v>
      </c>
      <c r="AQ32" s="13" t="s">
        <v>171</v>
      </c>
      <c r="AR32" s="13" t="s">
        <v>172</v>
      </c>
      <c r="AS32" s="13" t="s">
        <v>172</v>
      </c>
      <c r="AT32" s="13"/>
      <c r="AU32" s="13"/>
      <c r="AV32" s="13"/>
      <c r="AW32" s="13"/>
      <c r="AX32" s="13"/>
      <c r="AY32" s="13"/>
      <c r="AZ32" s="13"/>
      <c r="BA32" s="13"/>
      <c r="BB32" s="13"/>
      <c r="BC32" s="13" t="s">
        <v>159</v>
      </c>
      <c r="BD32" s="13" t="s">
        <v>198</v>
      </c>
      <c r="BE32" s="13" t="s">
        <v>199</v>
      </c>
      <c r="BF32" s="13" t="s">
        <v>157</v>
      </c>
      <c r="BG32" s="13" t="s">
        <v>206</v>
      </c>
      <c r="BH32" s="13" t="s">
        <v>206</v>
      </c>
      <c r="BI32" s="13" t="s">
        <v>205</v>
      </c>
      <c r="BJ32" s="13" t="s">
        <v>205</v>
      </c>
      <c r="BK32" s="13" t="s">
        <v>158</v>
      </c>
      <c r="BL32" s="13" t="s">
        <v>158</v>
      </c>
      <c r="BM32" s="13" t="s">
        <v>234</v>
      </c>
      <c r="BN32" s="9"/>
      <c r="BO32" s="9"/>
    </row>
    <row r="33" spans="2:67" ht="46.5" customHeight="1">
      <c r="B33" s="14"/>
      <c r="C33" s="14"/>
      <c r="D33" s="14"/>
      <c r="E33" s="14"/>
      <c r="F33" s="155" t="s">
        <v>174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2" t="s">
        <v>160</v>
      </c>
      <c r="BD33" s="12" t="s">
        <v>201</v>
      </c>
      <c r="BE33" s="13" t="s">
        <v>200</v>
      </c>
      <c r="BF33" s="13" t="s">
        <v>204</v>
      </c>
      <c r="BG33" s="13" t="s">
        <v>210</v>
      </c>
      <c r="BH33" s="13" t="s">
        <v>209</v>
      </c>
      <c r="BI33" s="13" t="s">
        <v>205</v>
      </c>
      <c r="BJ33" s="13" t="s">
        <v>205</v>
      </c>
      <c r="BK33" s="13" t="s">
        <v>158</v>
      </c>
      <c r="BL33" s="13" t="s">
        <v>195</v>
      </c>
      <c r="BM33" s="13" t="s">
        <v>235</v>
      </c>
      <c r="BN33" s="9"/>
      <c r="BO33" s="9"/>
    </row>
    <row r="34" spans="2:67" ht="15">
      <c r="B34" s="9"/>
      <c r="C34" s="9"/>
      <c r="D34" s="9"/>
      <c r="E34" s="154" t="s">
        <v>162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20"/>
      <c r="T34" s="18"/>
      <c r="U34" s="9"/>
      <c r="V34" s="9"/>
      <c r="W34" s="154" t="s">
        <v>166</v>
      </c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9" t="s">
        <v>170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2:67" ht="15">
      <c r="B35" s="9"/>
      <c r="C35" s="9"/>
      <c r="D35" s="9"/>
      <c r="E35" s="154" t="s">
        <v>82</v>
      </c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9" t="s">
        <v>163</v>
      </c>
      <c r="T35" s="9"/>
      <c r="U35" s="9"/>
      <c r="V35" s="9"/>
      <c r="W35" s="154" t="s">
        <v>167</v>
      </c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9" t="s">
        <v>171</v>
      </c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2:67" ht="15">
      <c r="B36" s="9"/>
      <c r="C36" s="9"/>
      <c r="D36" s="9"/>
      <c r="E36" s="154" t="s">
        <v>83</v>
      </c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9" t="s">
        <v>164</v>
      </c>
      <c r="T36" s="9"/>
      <c r="U36" s="9"/>
      <c r="V36" s="9"/>
      <c r="W36" s="154" t="s">
        <v>168</v>
      </c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9" t="s">
        <v>172</v>
      </c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2:67" ht="15">
      <c r="B37" s="9"/>
      <c r="C37" s="9"/>
      <c r="D37" s="9"/>
      <c r="E37" s="154" t="s">
        <v>156</v>
      </c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9" t="s">
        <v>165</v>
      </c>
      <c r="T37" s="9"/>
      <c r="U37" s="9"/>
      <c r="V37" s="9"/>
      <c r="W37" s="154" t="s">
        <v>169</v>
      </c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9" t="s">
        <v>173</v>
      </c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2:67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51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3"/>
      <c r="AK38" s="23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2:67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2:67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</row>
  </sheetData>
  <sheetProtection/>
  <mergeCells count="44">
    <mergeCell ref="W38:AJ38"/>
    <mergeCell ref="E36:R36"/>
    <mergeCell ref="E34:R34"/>
    <mergeCell ref="E35:R35"/>
    <mergeCell ref="F33:AJ33"/>
    <mergeCell ref="E37:R37"/>
    <mergeCell ref="W34:AJ34"/>
    <mergeCell ref="W35:AJ35"/>
    <mergeCell ref="W36:AJ36"/>
    <mergeCell ref="W37:AJ37"/>
    <mergeCell ref="AC27:AF27"/>
    <mergeCell ref="AG27:AG28"/>
    <mergeCell ref="AH27:AJ27"/>
    <mergeCell ref="AB27:AB28"/>
    <mergeCell ref="L27:O27"/>
    <mergeCell ref="P27:S27"/>
    <mergeCell ref="B27:B28"/>
    <mergeCell ref="C27:F27"/>
    <mergeCell ref="G27:G28"/>
    <mergeCell ref="H27:J27"/>
    <mergeCell ref="T27:T28"/>
    <mergeCell ref="AY27:BB27"/>
    <mergeCell ref="U27:W27"/>
    <mergeCell ref="X27:X28"/>
    <mergeCell ref="AX27:AX28"/>
    <mergeCell ref="AP27:AS27"/>
    <mergeCell ref="C26:BA26"/>
    <mergeCell ref="BK27:BK28"/>
    <mergeCell ref="Y27:AA27"/>
    <mergeCell ref="AK27:AK28"/>
    <mergeCell ref="AL27:AO27"/>
    <mergeCell ref="BC27:BC28"/>
    <mergeCell ref="BD27:BE27"/>
    <mergeCell ref="AT27:AT28"/>
    <mergeCell ref="K27:K28"/>
    <mergeCell ref="AU27:AW27"/>
    <mergeCell ref="BF27:BF28"/>
    <mergeCell ref="BH27:BH28"/>
    <mergeCell ref="BI27:BI28"/>
    <mergeCell ref="BJ27:BJ28"/>
    <mergeCell ref="BG27:BG28"/>
    <mergeCell ref="BC26:BM26"/>
    <mergeCell ref="BL27:BL28"/>
    <mergeCell ref="BM27:BM28"/>
  </mergeCells>
  <printOptions/>
  <pageMargins left="0.7" right="0.7" top="0.75" bottom="0.75" header="0.3" footer="0.3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BO17"/>
  <sheetViews>
    <sheetView view="pageBreakPreview" zoomScaleSheetLayoutView="100" zoomScalePageLayoutView="0" workbookViewId="0" topLeftCell="A7">
      <selection activeCell="P7" sqref="O7:P7"/>
    </sheetView>
  </sheetViews>
  <sheetFormatPr defaultColWidth="9.140625" defaultRowHeight="15"/>
  <cols>
    <col min="2" max="54" width="3.28125" style="0" bestFit="1" customWidth="1"/>
    <col min="55" max="55" width="4.57421875" style="0" customWidth="1"/>
    <col min="56" max="56" width="5.28125" style="0" customWidth="1"/>
    <col min="57" max="57" width="8.00390625" style="0" customWidth="1"/>
    <col min="58" max="59" width="3.28125" style="0" bestFit="1" customWidth="1"/>
    <col min="60" max="60" width="5.140625" style="0" customWidth="1"/>
    <col min="61" max="61" width="6.00390625" style="0" customWidth="1"/>
    <col min="62" max="62" width="3.28125" style="0" bestFit="1" customWidth="1"/>
    <col min="63" max="63" width="6.57421875" style="0" customWidth="1"/>
    <col min="64" max="64" width="3.28125" style="0" bestFit="1" customWidth="1"/>
    <col min="65" max="65" width="6.57421875" style="0" customWidth="1"/>
  </cols>
  <sheetData>
    <row r="5" spans="2:65" s="70" customFormat="1" ht="18.75">
      <c r="B5" s="72"/>
      <c r="C5" s="148" t="s">
        <v>146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73"/>
      <c r="BC5" s="148" t="s">
        <v>161</v>
      </c>
      <c r="BD5" s="148"/>
      <c r="BE5" s="148"/>
      <c r="BF5" s="148"/>
      <c r="BG5" s="148"/>
      <c r="BH5" s="148"/>
      <c r="BI5" s="148"/>
      <c r="BJ5" s="148"/>
      <c r="BK5" s="148"/>
      <c r="BL5" s="148"/>
      <c r="BM5" s="148"/>
    </row>
    <row r="6" spans="2:67" s="70" customFormat="1" ht="165" customHeight="1">
      <c r="B6" s="156" t="s">
        <v>100</v>
      </c>
      <c r="C6" s="157" t="s">
        <v>101</v>
      </c>
      <c r="D6" s="157"/>
      <c r="E6" s="157"/>
      <c r="F6" s="157"/>
      <c r="G6" s="156" t="s">
        <v>105</v>
      </c>
      <c r="H6" s="157" t="s">
        <v>106</v>
      </c>
      <c r="I6" s="157"/>
      <c r="J6" s="157"/>
      <c r="K6" s="156" t="s">
        <v>110</v>
      </c>
      <c r="L6" s="157" t="s">
        <v>111</v>
      </c>
      <c r="M6" s="157"/>
      <c r="N6" s="157"/>
      <c r="O6" s="157"/>
      <c r="P6" s="157" t="s">
        <v>116</v>
      </c>
      <c r="Q6" s="157"/>
      <c r="R6" s="157"/>
      <c r="S6" s="157"/>
      <c r="T6" s="156" t="s">
        <v>118</v>
      </c>
      <c r="U6" s="157" t="s">
        <v>119</v>
      </c>
      <c r="V6" s="157"/>
      <c r="W6" s="157"/>
      <c r="X6" s="156" t="s">
        <v>123</v>
      </c>
      <c r="Y6" s="157" t="s">
        <v>124</v>
      </c>
      <c r="Z6" s="157"/>
      <c r="AA6" s="157"/>
      <c r="AB6" s="156" t="s">
        <v>128</v>
      </c>
      <c r="AC6" s="157" t="s">
        <v>129</v>
      </c>
      <c r="AD6" s="157"/>
      <c r="AE6" s="157"/>
      <c r="AF6" s="157"/>
      <c r="AG6" s="156" t="s">
        <v>132</v>
      </c>
      <c r="AH6" s="157" t="s">
        <v>133</v>
      </c>
      <c r="AI6" s="157"/>
      <c r="AJ6" s="157"/>
      <c r="AK6" s="156" t="s">
        <v>134</v>
      </c>
      <c r="AL6" s="157" t="s">
        <v>135</v>
      </c>
      <c r="AM6" s="157"/>
      <c r="AN6" s="157"/>
      <c r="AO6" s="157"/>
      <c r="AP6" s="157" t="s">
        <v>140</v>
      </c>
      <c r="AQ6" s="157"/>
      <c r="AR6" s="157"/>
      <c r="AS6" s="157"/>
      <c r="AT6" s="156" t="s">
        <v>141</v>
      </c>
      <c r="AU6" s="157" t="s">
        <v>142</v>
      </c>
      <c r="AV6" s="157"/>
      <c r="AW6" s="157"/>
      <c r="AX6" s="156" t="s">
        <v>143</v>
      </c>
      <c r="AY6" s="157" t="s">
        <v>144</v>
      </c>
      <c r="AZ6" s="157"/>
      <c r="BA6" s="157"/>
      <c r="BB6" s="157"/>
      <c r="BC6" s="158" t="s">
        <v>100</v>
      </c>
      <c r="BD6" s="160" t="s">
        <v>147</v>
      </c>
      <c r="BE6" s="161"/>
      <c r="BF6" s="156" t="s">
        <v>245</v>
      </c>
      <c r="BG6" s="156" t="s">
        <v>150</v>
      </c>
      <c r="BH6" s="162" t="s">
        <v>155</v>
      </c>
      <c r="BI6" s="162" t="s">
        <v>156</v>
      </c>
      <c r="BJ6" s="156" t="s">
        <v>151</v>
      </c>
      <c r="BK6" s="162" t="s">
        <v>152</v>
      </c>
      <c r="BL6" s="156" t="s">
        <v>154</v>
      </c>
      <c r="BM6" s="156" t="s">
        <v>153</v>
      </c>
      <c r="BN6" s="76"/>
      <c r="BO6" s="77"/>
    </row>
    <row r="7" spans="2:67" s="70" customFormat="1" ht="128.25" customHeight="1">
      <c r="B7" s="156"/>
      <c r="C7" s="78" t="s">
        <v>102</v>
      </c>
      <c r="D7" s="78" t="s">
        <v>103</v>
      </c>
      <c r="E7" s="78" t="s">
        <v>104</v>
      </c>
      <c r="F7" s="78" t="s">
        <v>117</v>
      </c>
      <c r="G7" s="156"/>
      <c r="H7" s="78" t="s">
        <v>107</v>
      </c>
      <c r="I7" s="78" t="s">
        <v>108</v>
      </c>
      <c r="J7" s="78" t="s">
        <v>109</v>
      </c>
      <c r="K7" s="156"/>
      <c r="L7" s="78" t="s">
        <v>112</v>
      </c>
      <c r="M7" s="78" t="s">
        <v>113</v>
      </c>
      <c r="N7" s="78" t="s">
        <v>114</v>
      </c>
      <c r="O7" s="78" t="s">
        <v>115</v>
      </c>
      <c r="P7" s="78" t="s">
        <v>102</v>
      </c>
      <c r="Q7" s="78" t="s">
        <v>103</v>
      </c>
      <c r="R7" s="78" t="s">
        <v>104</v>
      </c>
      <c r="S7" s="78" t="s">
        <v>117</v>
      </c>
      <c r="T7" s="156"/>
      <c r="U7" s="78" t="s">
        <v>120</v>
      </c>
      <c r="V7" s="78" t="s">
        <v>121</v>
      </c>
      <c r="W7" s="78" t="s">
        <v>122</v>
      </c>
      <c r="X7" s="156"/>
      <c r="Y7" s="78" t="s">
        <v>125</v>
      </c>
      <c r="Z7" s="78" t="s">
        <v>126</v>
      </c>
      <c r="AA7" s="78" t="s">
        <v>127</v>
      </c>
      <c r="AB7" s="156"/>
      <c r="AC7" s="78" t="s">
        <v>125</v>
      </c>
      <c r="AD7" s="78" t="s">
        <v>130</v>
      </c>
      <c r="AE7" s="78" t="s">
        <v>127</v>
      </c>
      <c r="AF7" s="78" t="s">
        <v>131</v>
      </c>
      <c r="AG7" s="156"/>
      <c r="AH7" s="78" t="s">
        <v>107</v>
      </c>
      <c r="AI7" s="78" t="s">
        <v>108</v>
      </c>
      <c r="AJ7" s="78" t="s">
        <v>109</v>
      </c>
      <c r="AK7" s="156"/>
      <c r="AL7" s="78" t="s">
        <v>136</v>
      </c>
      <c r="AM7" s="78" t="s">
        <v>137</v>
      </c>
      <c r="AN7" s="78" t="s">
        <v>138</v>
      </c>
      <c r="AO7" s="78" t="s">
        <v>139</v>
      </c>
      <c r="AP7" s="78" t="s">
        <v>102</v>
      </c>
      <c r="AQ7" s="78" t="s">
        <v>103</v>
      </c>
      <c r="AR7" s="78" t="s">
        <v>104</v>
      </c>
      <c r="AS7" s="78" t="s">
        <v>117</v>
      </c>
      <c r="AT7" s="156"/>
      <c r="AU7" s="78" t="s">
        <v>107</v>
      </c>
      <c r="AV7" s="78" t="s">
        <v>108</v>
      </c>
      <c r="AW7" s="78" t="s">
        <v>109</v>
      </c>
      <c r="AX7" s="156"/>
      <c r="AY7" s="78" t="s">
        <v>112</v>
      </c>
      <c r="AZ7" s="78" t="s">
        <v>113</v>
      </c>
      <c r="BA7" s="78" t="s">
        <v>114</v>
      </c>
      <c r="BB7" s="78" t="s">
        <v>145</v>
      </c>
      <c r="BC7" s="159"/>
      <c r="BD7" s="78" t="s">
        <v>148</v>
      </c>
      <c r="BE7" s="85" t="s">
        <v>149</v>
      </c>
      <c r="BF7" s="156"/>
      <c r="BG7" s="156"/>
      <c r="BH7" s="162"/>
      <c r="BI7" s="162"/>
      <c r="BJ7" s="156"/>
      <c r="BK7" s="162"/>
      <c r="BL7" s="156"/>
      <c r="BM7" s="156"/>
      <c r="BN7" s="76"/>
      <c r="BO7" s="77"/>
    </row>
    <row r="8" spans="2:67" s="70" customFormat="1" ht="18.75">
      <c r="B8" s="79">
        <v>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 t="s">
        <v>173</v>
      </c>
      <c r="U8" s="79" t="s">
        <v>173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 t="s">
        <v>170</v>
      </c>
      <c r="AS8" s="79" t="s">
        <v>170</v>
      </c>
      <c r="AT8" s="79" t="s">
        <v>173</v>
      </c>
      <c r="AU8" s="79" t="s">
        <v>173</v>
      </c>
      <c r="AV8" s="79" t="s">
        <v>173</v>
      </c>
      <c r="AW8" s="79" t="s">
        <v>173</v>
      </c>
      <c r="AX8" s="79" t="s">
        <v>173</v>
      </c>
      <c r="AY8" s="79" t="s">
        <v>173</v>
      </c>
      <c r="AZ8" s="79" t="s">
        <v>173</v>
      </c>
      <c r="BA8" s="79" t="s">
        <v>173</v>
      </c>
      <c r="BB8" s="79" t="s">
        <v>173</v>
      </c>
      <c r="BC8" s="79" t="s">
        <v>157</v>
      </c>
      <c r="BD8" s="79" t="s">
        <v>192</v>
      </c>
      <c r="BE8" s="79" t="s">
        <v>193</v>
      </c>
      <c r="BF8" s="79" t="s">
        <v>158</v>
      </c>
      <c r="BG8" s="79"/>
      <c r="BH8" s="79"/>
      <c r="BI8" s="79"/>
      <c r="BJ8" s="79"/>
      <c r="BK8" s="79"/>
      <c r="BL8" s="79" t="s">
        <v>212</v>
      </c>
      <c r="BM8" s="79" t="s">
        <v>208</v>
      </c>
      <c r="BN8" s="77"/>
      <c r="BO8" s="77"/>
    </row>
    <row r="9" spans="2:67" s="70" customFormat="1" ht="18.75">
      <c r="B9" s="79">
        <v>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 t="s">
        <v>170</v>
      </c>
      <c r="T9" s="79" t="s">
        <v>173</v>
      </c>
      <c r="U9" s="79" t="s">
        <v>173</v>
      </c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 t="s">
        <v>163</v>
      </c>
      <c r="AO9" s="79" t="s">
        <v>163</v>
      </c>
      <c r="AP9" s="79" t="s">
        <v>163</v>
      </c>
      <c r="AQ9" s="79" t="s">
        <v>164</v>
      </c>
      <c r="AR9" s="79" t="s">
        <v>164</v>
      </c>
      <c r="AS9" s="79" t="s">
        <v>170</v>
      </c>
      <c r="AT9" s="79" t="s">
        <v>173</v>
      </c>
      <c r="AU9" s="79" t="s">
        <v>173</v>
      </c>
      <c r="AV9" s="79" t="s">
        <v>173</v>
      </c>
      <c r="AW9" s="79" t="s">
        <v>173</v>
      </c>
      <c r="AX9" s="79" t="s">
        <v>173</v>
      </c>
      <c r="AY9" s="79" t="s">
        <v>173</v>
      </c>
      <c r="AZ9" s="79" t="s">
        <v>173</v>
      </c>
      <c r="BA9" s="79" t="s">
        <v>173</v>
      </c>
      <c r="BB9" s="79" t="s">
        <v>173</v>
      </c>
      <c r="BC9" s="79" t="s">
        <v>158</v>
      </c>
      <c r="BD9" s="79" t="s">
        <v>195</v>
      </c>
      <c r="BE9" s="79" t="s">
        <v>194</v>
      </c>
      <c r="BF9" s="79" t="s">
        <v>158</v>
      </c>
      <c r="BG9" s="79" t="s">
        <v>159</v>
      </c>
      <c r="BH9" s="79" t="s">
        <v>158</v>
      </c>
      <c r="BI9" s="79"/>
      <c r="BJ9" s="79"/>
      <c r="BK9" s="79"/>
      <c r="BL9" s="79" t="s">
        <v>212</v>
      </c>
      <c r="BM9" s="79" t="s">
        <v>208</v>
      </c>
      <c r="BN9" s="77"/>
      <c r="BO9" s="77"/>
    </row>
    <row r="10" spans="2:67" s="70" customFormat="1" ht="18.75">
      <c r="B10" s="79">
        <v>3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 t="s">
        <v>163</v>
      </c>
      <c r="P10" s="79" t="s">
        <v>163</v>
      </c>
      <c r="Q10" s="79" t="s">
        <v>163</v>
      </c>
      <c r="R10" s="79" t="s">
        <v>163</v>
      </c>
      <c r="S10" s="79" t="s">
        <v>170</v>
      </c>
      <c r="T10" s="79" t="s">
        <v>173</v>
      </c>
      <c r="U10" s="79" t="s">
        <v>173</v>
      </c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 t="s">
        <v>163</v>
      </c>
      <c r="AK10" s="79" t="s">
        <v>163</v>
      </c>
      <c r="AL10" s="79" t="s">
        <v>164</v>
      </c>
      <c r="AM10" s="79" t="s">
        <v>164</v>
      </c>
      <c r="AN10" s="79" t="s">
        <v>164</v>
      </c>
      <c r="AO10" s="79" t="s">
        <v>164</v>
      </c>
      <c r="AP10" s="79" t="s">
        <v>164</v>
      </c>
      <c r="AQ10" s="79" t="s">
        <v>164</v>
      </c>
      <c r="AR10" s="79" t="s">
        <v>164</v>
      </c>
      <c r="AS10" s="79" t="s">
        <v>164</v>
      </c>
      <c r="AT10" s="79" t="s">
        <v>170</v>
      </c>
      <c r="AU10" s="79" t="s">
        <v>173</v>
      </c>
      <c r="AV10" s="79" t="s">
        <v>173</v>
      </c>
      <c r="AW10" s="79" t="s">
        <v>173</v>
      </c>
      <c r="AX10" s="79" t="s">
        <v>173</v>
      </c>
      <c r="AY10" s="79" t="s">
        <v>173</v>
      </c>
      <c r="AZ10" s="79" t="s">
        <v>173</v>
      </c>
      <c r="BA10" s="79" t="s">
        <v>173</v>
      </c>
      <c r="BB10" s="79" t="s">
        <v>173</v>
      </c>
      <c r="BC10" s="79" t="s">
        <v>159</v>
      </c>
      <c r="BD10" s="79" t="s">
        <v>196</v>
      </c>
      <c r="BE10" s="79" t="s">
        <v>197</v>
      </c>
      <c r="BF10" s="79" t="s">
        <v>158</v>
      </c>
      <c r="BG10" s="79" t="s">
        <v>203</v>
      </c>
      <c r="BH10" s="79" t="s">
        <v>202</v>
      </c>
      <c r="BI10" s="79"/>
      <c r="BJ10" s="79"/>
      <c r="BK10" s="79"/>
      <c r="BL10" s="79" t="s">
        <v>207</v>
      </c>
      <c r="BM10" s="79" t="s">
        <v>208</v>
      </c>
      <c r="BN10" s="77"/>
      <c r="BO10" s="77"/>
    </row>
    <row r="11" spans="2:67" s="70" customFormat="1" ht="18.75">
      <c r="B11" s="79">
        <v>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 t="s">
        <v>163</v>
      </c>
      <c r="P11" s="79" t="s">
        <v>163</v>
      </c>
      <c r="Q11" s="79" t="s">
        <v>163</v>
      </c>
      <c r="R11" s="79" t="s">
        <v>163</v>
      </c>
      <c r="S11" s="79" t="s">
        <v>170</v>
      </c>
      <c r="T11" s="79" t="s">
        <v>173</v>
      </c>
      <c r="U11" s="79" t="s">
        <v>173</v>
      </c>
      <c r="V11" s="79" t="s">
        <v>164</v>
      </c>
      <c r="W11" s="79" t="s">
        <v>164</v>
      </c>
      <c r="X11" s="79" t="s">
        <v>164</v>
      </c>
      <c r="Y11" s="79" t="s">
        <v>163</v>
      </c>
      <c r="Z11" s="79" t="s">
        <v>164</v>
      </c>
      <c r="AA11" s="79" t="s">
        <v>164</v>
      </c>
      <c r="AB11" s="79"/>
      <c r="AC11" s="79"/>
      <c r="AD11" s="79"/>
      <c r="AE11" s="79"/>
      <c r="AF11" s="79"/>
      <c r="AG11" s="79"/>
      <c r="AH11" s="79"/>
      <c r="AI11" s="79"/>
      <c r="AJ11" s="79" t="s">
        <v>182</v>
      </c>
      <c r="AK11" s="79" t="s">
        <v>165</v>
      </c>
      <c r="AL11" s="79" t="s">
        <v>165</v>
      </c>
      <c r="AM11" s="79" t="s">
        <v>165</v>
      </c>
      <c r="AN11" s="79" t="s">
        <v>165</v>
      </c>
      <c r="AO11" s="79" t="s">
        <v>171</v>
      </c>
      <c r="AP11" s="79" t="s">
        <v>171</v>
      </c>
      <c r="AQ11" s="79" t="s">
        <v>171</v>
      </c>
      <c r="AR11" s="79" t="s">
        <v>171</v>
      </c>
      <c r="AS11" s="79" t="s">
        <v>172</v>
      </c>
      <c r="AT11" s="79" t="s">
        <v>172</v>
      </c>
      <c r="AU11" s="79"/>
      <c r="AV11" s="79"/>
      <c r="AW11" s="79"/>
      <c r="AX11" s="79"/>
      <c r="AY11" s="79"/>
      <c r="AZ11" s="79"/>
      <c r="BA11" s="79"/>
      <c r="BB11" s="79"/>
      <c r="BC11" s="79" t="s">
        <v>159</v>
      </c>
      <c r="BD11" s="79" t="s">
        <v>198</v>
      </c>
      <c r="BE11" s="79" t="s">
        <v>199</v>
      </c>
      <c r="BF11" s="79" t="s">
        <v>157</v>
      </c>
      <c r="BG11" s="79" t="s">
        <v>206</v>
      </c>
      <c r="BH11" s="79" t="s">
        <v>206</v>
      </c>
      <c r="BI11" s="79" t="s">
        <v>205</v>
      </c>
      <c r="BJ11" s="79" t="s">
        <v>205</v>
      </c>
      <c r="BK11" s="79" t="s">
        <v>158</v>
      </c>
      <c r="BL11" s="79" t="s">
        <v>158</v>
      </c>
      <c r="BM11" s="79" t="s">
        <v>234</v>
      </c>
      <c r="BN11" s="77"/>
      <c r="BO11" s="77"/>
    </row>
    <row r="12" spans="2:67" s="70" customFormat="1" ht="41.25">
      <c r="B12" s="80"/>
      <c r="C12" s="80"/>
      <c r="D12" s="80"/>
      <c r="E12" s="80"/>
      <c r="F12" s="155" t="s">
        <v>174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78" t="s">
        <v>160</v>
      </c>
      <c r="BD12" s="78" t="s">
        <v>201</v>
      </c>
      <c r="BE12" s="79" t="s">
        <v>200</v>
      </c>
      <c r="BF12" s="79" t="s">
        <v>204</v>
      </c>
      <c r="BG12" s="79" t="s">
        <v>210</v>
      </c>
      <c r="BH12" s="79" t="s">
        <v>209</v>
      </c>
      <c r="BI12" s="79" t="s">
        <v>205</v>
      </c>
      <c r="BJ12" s="79" t="s">
        <v>205</v>
      </c>
      <c r="BK12" s="79" t="s">
        <v>158</v>
      </c>
      <c r="BL12" s="79" t="s">
        <v>195</v>
      </c>
      <c r="BM12" s="79" t="s">
        <v>235</v>
      </c>
      <c r="BN12" s="77"/>
      <c r="BO12" s="77"/>
    </row>
    <row r="13" spans="2:67" s="70" customFormat="1" ht="18.75">
      <c r="B13" s="77"/>
      <c r="C13" s="77"/>
      <c r="D13" s="77"/>
      <c r="E13" s="163" t="s">
        <v>162</v>
      </c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81"/>
      <c r="T13" s="82"/>
      <c r="U13" s="77"/>
      <c r="V13" s="77"/>
      <c r="W13" s="163" t="s">
        <v>166</v>
      </c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83" t="s">
        <v>170</v>
      </c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</row>
    <row r="14" spans="2:67" s="70" customFormat="1" ht="18.75">
      <c r="B14" s="77"/>
      <c r="C14" s="77"/>
      <c r="D14" s="77"/>
      <c r="E14" s="163" t="s">
        <v>82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83" t="s">
        <v>163</v>
      </c>
      <c r="T14" s="77"/>
      <c r="U14" s="77"/>
      <c r="V14" s="77"/>
      <c r="W14" s="163" t="s">
        <v>167</v>
      </c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83" t="s">
        <v>171</v>
      </c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</row>
    <row r="15" spans="2:67" s="70" customFormat="1" ht="18.75">
      <c r="B15" s="77"/>
      <c r="C15" s="77"/>
      <c r="D15" s="77"/>
      <c r="E15" s="163" t="s">
        <v>83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83" t="s">
        <v>164</v>
      </c>
      <c r="T15" s="77"/>
      <c r="U15" s="77"/>
      <c r="V15" s="77"/>
      <c r="W15" s="163" t="s">
        <v>168</v>
      </c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83" t="s">
        <v>172</v>
      </c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</row>
    <row r="16" spans="2:67" s="70" customFormat="1" ht="18.75">
      <c r="B16" s="77"/>
      <c r="C16" s="77"/>
      <c r="D16" s="77"/>
      <c r="E16" s="163" t="s">
        <v>156</v>
      </c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83" t="s">
        <v>165</v>
      </c>
      <c r="T16" s="77"/>
      <c r="U16" s="77"/>
      <c r="V16" s="77"/>
      <c r="W16" s="163" t="s">
        <v>169</v>
      </c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83" t="s">
        <v>173</v>
      </c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</row>
    <row r="17" spans="2:67" s="70" customFormat="1" ht="18.7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164" t="s">
        <v>191</v>
      </c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6"/>
      <c r="AK17" s="84" t="s">
        <v>182</v>
      </c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</row>
  </sheetData>
  <sheetProtection/>
  <mergeCells count="44">
    <mergeCell ref="E16:R16"/>
    <mergeCell ref="W16:AJ16"/>
    <mergeCell ref="W17:AJ17"/>
    <mergeCell ref="F12:AJ12"/>
    <mergeCell ref="E13:R13"/>
    <mergeCell ref="W13:AJ13"/>
    <mergeCell ref="E14:R14"/>
    <mergeCell ref="W14:AJ14"/>
    <mergeCell ref="E15:R15"/>
    <mergeCell ref="W15:AJ15"/>
    <mergeCell ref="BH6:BH7"/>
    <mergeCell ref="BI6:BI7"/>
    <mergeCell ref="BJ6:BJ7"/>
    <mergeCell ref="BK6:BK7"/>
    <mergeCell ref="BL6:BL7"/>
    <mergeCell ref="BM6:BM7"/>
    <mergeCell ref="AX6:AX7"/>
    <mergeCell ref="AY6:BB6"/>
    <mergeCell ref="BC6:BC7"/>
    <mergeCell ref="BD6:BE6"/>
    <mergeCell ref="BF6:BF7"/>
    <mergeCell ref="BG6:BG7"/>
    <mergeCell ref="AH6:AJ6"/>
    <mergeCell ref="AK6:AK7"/>
    <mergeCell ref="AL6:AO6"/>
    <mergeCell ref="AP6:AS6"/>
    <mergeCell ref="AT6:AT7"/>
    <mergeCell ref="AU6:AW6"/>
    <mergeCell ref="U6:W6"/>
    <mergeCell ref="X6:X7"/>
    <mergeCell ref="Y6:AA6"/>
    <mergeCell ref="AB6:AB7"/>
    <mergeCell ref="AC6:AF6"/>
    <mergeCell ref="AG6:AG7"/>
    <mergeCell ref="C5:BA5"/>
    <mergeCell ref="BC5:BM5"/>
    <mergeCell ref="B6:B7"/>
    <mergeCell ref="C6:F6"/>
    <mergeCell ref="G6:G7"/>
    <mergeCell ref="H6:J6"/>
    <mergeCell ref="K6:K7"/>
    <mergeCell ref="L6:O6"/>
    <mergeCell ref="P6:S6"/>
    <mergeCell ref="T6:T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2023-06-30T08:10:30Z</dcterms:modified>
  <cp:category/>
  <cp:version/>
  <cp:contentType/>
  <cp:contentStatus/>
</cp:coreProperties>
</file>